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89509315-1D2D-401C-A4C0-3B3ED4CB0CB5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B Graus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6" l="1"/>
  <c r="E7" i="16"/>
  <c r="G52" i="16" l="1"/>
  <c r="G51" i="16"/>
  <c r="G50" i="16"/>
  <c r="G49" i="16"/>
  <c r="G48" i="16"/>
  <c r="G47" i="16"/>
  <c r="G46" i="16"/>
  <c r="G45" i="16"/>
  <c r="G19" i="16"/>
  <c r="G18" i="16"/>
  <c r="G17" i="16"/>
  <c r="G16" i="16"/>
  <c r="G15" i="16"/>
  <c r="G14" i="16"/>
  <c r="X13" i="16"/>
  <c r="X12" i="16"/>
  <c r="X11" i="16"/>
  <c r="U11" i="16"/>
  <c r="X10" i="16"/>
  <c r="U10" i="16"/>
  <c r="X9" i="16"/>
  <c r="U9" i="16"/>
  <c r="X8" i="16"/>
  <c r="U8" i="16"/>
  <c r="X7" i="16"/>
  <c r="U7" i="16"/>
  <c r="X6" i="16"/>
  <c r="U6" i="16"/>
  <c r="X5" i="16"/>
  <c r="U5" i="16"/>
  <c r="W4" i="16"/>
  <c r="T4" i="16"/>
  <c r="T3" i="16"/>
  <c r="E9" i="16" l="1"/>
  <c r="H11" i="27" s="1"/>
  <c r="E40" i="16"/>
  <c r="E41" i="16" l="1"/>
  <c r="E10" i="16"/>
</calcChain>
</file>

<file path=xl/sharedStrings.xml><?xml version="1.0" encoding="utf-8"?>
<sst xmlns="http://schemas.openxmlformats.org/spreadsheetml/2006/main" count="67" uniqueCount="30">
  <si>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</si>
  <si>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</si>
  <si>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</si>
  <si>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</si>
  <si>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</si>
  <si>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</si>
  <si>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</si>
  <si>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</si>
  <si>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</si>
  <si>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</si>
  <si>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°C</t>
  </si>
  <si>
    <t>T^1</t>
  </si>
  <si>
    <t>T^2</t>
  </si>
  <si>
    <t>T^3</t>
  </si>
  <si>
    <t>T^4</t>
  </si>
  <si>
    <t>T^5</t>
  </si>
  <si>
    <t>T^6</t>
  </si>
  <si>
    <t>T^7</t>
  </si>
  <si>
    <t>T^8</t>
  </si>
  <si>
    <t>Temperatura Range</t>
  </si>
  <si>
    <t>E =</t>
  </si>
  <si>
    <t>E (Valor mV Medição Laboratório) =</t>
  </si>
  <si>
    <t>T (Temperatura) =</t>
  </si>
  <si>
    <t>Etab =</t>
  </si>
  <si>
    <t>TERMOPAR TIPO B Norma E230 - 02 Table 7</t>
  </si>
  <si>
    <t>0°C to 630,615°C</t>
  </si>
  <si>
    <t>630,615°C to 1820°C</t>
  </si>
  <si>
    <t>Mv</t>
  </si>
  <si>
    <t>T (Temperatura) = Entre Valor</t>
  </si>
  <si>
    <t>TIPO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</si>
</sst>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"/>
    <numFmt numFmtId="170" formatCode="0.0000000000E+00"/>
    <numFmt numFmtId="171" formatCode="0.0000"/>
    <numFmt numFmtId="172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sz val="11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9E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1" fontId="1" fillId="6" borderId="5" xfId="0" applyNumberFormat="1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171" fontId="1" fillId="4" borderId="5" xfId="0" applyNumberFormat="1" applyFont="1" applyFill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171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71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71" fontId="0" fillId="2" borderId="0" xfId="0" applyNumberForma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2" borderId="12" xfId="0" quotePrefix="1" applyFont="1" applyFill="1" applyBorder="1" applyAlignment="1" applyProtection="1">
      <alignment horizontal="center" vertical="center"/>
      <protection hidden="1"/>
    </xf>
    <xf numFmtId="169" fontId="0" fillId="5" borderId="8" xfId="0" quotePrefix="1" applyNumberFormat="1" applyFill="1" applyBorder="1" applyAlignment="1" applyProtection="1">
      <alignment horizontal="left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167" fontId="0" fillId="2" borderId="12" xfId="0" quotePrefix="1" applyNumberFormat="1" applyFill="1" applyBorder="1" applyAlignment="1" applyProtection="1">
      <alignment horizontal="left" vertical="center"/>
      <protection hidden="1"/>
    </xf>
    <xf numFmtId="170" fontId="0" fillId="3" borderId="5" xfId="0" applyNumberForma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166" fontId="0" fillId="2" borderId="15" xfId="0" applyNumberFormat="1" applyFill="1" applyBorder="1" applyAlignment="1" applyProtection="1">
      <alignment horizontal="center" vertical="center"/>
      <protection hidden="1"/>
    </xf>
    <xf numFmtId="171" fontId="0" fillId="2" borderId="15" xfId="0" applyNumberFormat="1" applyFill="1" applyBorder="1" applyAlignment="1" applyProtection="1">
      <alignment vertical="center"/>
      <protection hidden="1"/>
    </xf>
    <xf numFmtId="0" fontId="3" fillId="7" borderId="8" xfId="0" quotePrefix="1" applyFont="1" applyFill="1" applyBorder="1" applyAlignment="1" applyProtection="1">
      <alignment horizontal="center" vertical="center"/>
      <protection hidden="1"/>
    </xf>
    <xf numFmtId="0" fontId="7" fillId="8" borderId="10" xfId="0" applyFont="1" applyFill="1" applyBorder="1" applyAlignment="1" applyProtection="1">
      <alignment horizontal="center"/>
      <protection hidden="1"/>
    </xf>
    <xf numFmtId="0" fontId="7" fillId="8" borderId="5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8" xfId="0" applyFont="1" applyFill="1" applyBorder="1" applyAlignment="1" applyProtection="1">
      <alignment horizontal="right"/>
      <protection hidden="1"/>
    </xf>
    <xf numFmtId="0" fontId="8" fillId="9" borderId="10" xfId="0" applyFont="1" applyFill="1" applyBorder="1" applyAlignment="1" applyProtection="1">
      <alignment horizontal="center"/>
      <protection hidden="1"/>
    </xf>
    <xf numFmtId="0" fontId="8" fillId="9" borderId="5" xfId="0" applyFont="1" applyFill="1" applyBorder="1" applyAlignment="1" applyProtection="1">
      <alignment horizontal="center" vertical="center"/>
      <protection hidden="1"/>
    </xf>
    <xf numFmtId="170" fontId="0" fillId="2" borderId="17" xfId="0" applyNumberForma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Border="1" applyAlignment="1" applyProtection="1">
      <alignment horizontal="center" vertical="center"/>
      <protection hidden="1"/>
    </xf>
    <xf numFmtId="170" fontId="0" fillId="2" borderId="15" xfId="0" applyNumberFormat="1" applyFill="1" applyBorder="1" applyAlignment="1" applyProtection="1">
      <alignment horizontal="center" vertical="center"/>
      <protection hidden="1"/>
    </xf>
    <xf numFmtId="170" fontId="0" fillId="2" borderId="12" xfId="0" applyNumberFormat="1" applyFill="1" applyBorder="1" applyAlignment="1" applyProtection="1">
      <alignment horizontal="center" vertical="center"/>
      <protection hidden="1"/>
    </xf>
    <xf numFmtId="171" fontId="3" fillId="2" borderId="0" xfId="0" applyNumberFormat="1" applyFont="1" applyFill="1" applyBorder="1" applyAlignment="1" applyProtection="1">
      <alignment horizontal="center"/>
      <protection hidden="1"/>
    </xf>
    <xf numFmtId="171" fontId="0" fillId="2" borderId="0" xfId="0" applyNumberFormat="1" applyFill="1" applyBorder="1" applyAlignment="1" applyProtection="1">
      <alignment horizontal="left"/>
      <protection hidden="1"/>
    </xf>
    <xf numFmtId="171" fontId="5" fillId="12" borderId="2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right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9" fillId="13" borderId="11" xfId="0" applyFont="1" applyFill="1" applyBorder="1" applyProtection="1">
      <protection hidden="1"/>
    </xf>
    <xf numFmtId="0" fontId="9" fillId="13" borderId="12" xfId="0" applyFont="1" applyFill="1" applyBorder="1" applyProtection="1">
      <protection hidden="1"/>
    </xf>
    <xf numFmtId="0" fontId="9" fillId="13" borderId="13" xfId="0" applyFont="1" applyFill="1" applyBorder="1" applyProtection="1">
      <protection hidden="1"/>
    </xf>
    <xf numFmtId="0" fontId="9" fillId="13" borderId="7" xfId="0" applyFont="1" applyFill="1" applyBorder="1" applyProtection="1">
      <protection hidden="1"/>
    </xf>
    <xf numFmtId="0" fontId="9" fillId="13" borderId="0" xfId="0" applyFont="1" applyFill="1" applyBorder="1" applyProtection="1">
      <protection hidden="1"/>
    </xf>
    <xf numFmtId="0" fontId="9" fillId="13" borderId="9" xfId="0" applyFont="1" applyFill="1" applyBorder="1" applyProtection="1">
      <protection hidden="1"/>
    </xf>
    <xf numFmtId="165" fontId="10" fillId="13" borderId="7" xfId="0" quotePrefix="1" applyNumberFormat="1" applyFont="1" applyFill="1" applyBorder="1" applyAlignment="1" applyProtection="1">
      <alignment vertical="center"/>
      <protection hidden="1"/>
    </xf>
    <xf numFmtId="0" fontId="0" fillId="13" borderId="0" xfId="0" applyFill="1" applyBorder="1" applyProtection="1">
      <protection hidden="1"/>
    </xf>
    <xf numFmtId="171" fontId="10" fillId="13" borderId="7" xfId="0" quotePrefix="1" applyNumberFormat="1" applyFont="1" applyFill="1" applyBorder="1" applyAlignment="1" applyProtection="1">
      <alignment vertical="center"/>
      <protection hidden="1"/>
    </xf>
    <xf numFmtId="0" fontId="0" fillId="13" borderId="15" xfId="0" applyFill="1" applyBorder="1" applyProtection="1">
      <protection hidden="1"/>
    </xf>
    <xf numFmtId="165" fontId="5" fillId="13" borderId="0" xfId="0" quotePrefix="1" applyNumberFormat="1" applyFont="1" applyFill="1" applyBorder="1" applyAlignment="1" applyProtection="1">
      <alignment vertical="center"/>
      <protection hidden="1"/>
    </xf>
    <xf numFmtId="0" fontId="1" fillId="13" borderId="9" xfId="0" applyFont="1" applyFill="1" applyBorder="1" applyProtection="1">
      <protection hidden="1"/>
    </xf>
    <xf numFmtId="0" fontId="0" fillId="13" borderId="9" xfId="0" applyFill="1" applyBorder="1" applyProtection="1">
      <protection hidden="1"/>
    </xf>
    <xf numFmtId="0" fontId="0" fillId="13" borderId="16" xfId="0" applyFill="1" applyBorder="1" applyProtection="1">
      <protection hidden="1"/>
    </xf>
    <xf numFmtId="171" fontId="5" fillId="13" borderId="0" xfId="0" quotePrefix="1" applyNumberFormat="1" applyFont="1" applyFill="1" applyBorder="1" applyAlignment="1" applyProtection="1">
      <alignment vertical="center"/>
      <protection hidden="1"/>
    </xf>
    <xf numFmtId="0" fontId="9" fillId="13" borderId="14" xfId="0" applyFont="1" applyFill="1" applyBorder="1" applyProtection="1">
      <protection hidden="1"/>
    </xf>
    <xf numFmtId="0" fontId="9" fillId="2" borderId="0" xfId="0" applyFont="1" applyFill="1" applyProtection="1">
      <protection hidden="1"/>
    </xf>
    <xf numFmtId="172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/>
    <xf numFmtId="0" fontId="3" fillId="10" borderId="2" xfId="0" applyFont="1" applyFill="1" applyBorder="1" applyAlignment="1" applyProtection="1">
      <alignment horizontal="center" vertical="center"/>
      <protection hidden="1"/>
    </xf>
    <xf numFmtId="0" fontId="3" fillId="10" borderId="3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171" fontId="0" fillId="3" borderId="10" xfId="0" applyNumberFormat="1" applyFill="1" applyBorder="1" applyAlignment="1" applyProtection="1">
      <alignment horizontal="center" vertical="center"/>
      <protection hidden="1"/>
    </xf>
    <xf numFmtId="171" fontId="0" fillId="3" borderId="6" xfId="0" applyNumberFormat="1" applyFill="1" applyBorder="1" applyAlignment="1" applyProtection="1">
      <alignment horizontal="center" vertical="center"/>
      <protection hidden="1"/>
    </xf>
    <xf numFmtId="171" fontId="0" fillId="2" borderId="17" xfId="0" applyNumberFormat="1" applyFill="1" applyBorder="1" applyAlignment="1" applyProtection="1">
      <alignment horizontal="center" vertical="center"/>
      <protection hidden="1"/>
    </xf>
    <xf numFmtId="171" fontId="0" fillId="2" borderId="0" xfId="0" applyNumberFormat="1" applyFill="1" applyBorder="1" applyAlignment="1" applyProtection="1">
      <alignment horizontal="center" vertical="center"/>
      <protection hidden="1"/>
    </xf>
    <xf numFmtId="167" fontId="0" fillId="2" borderId="15" xfId="0" applyNumberFormat="1" applyFill="1" applyBorder="1" applyAlignment="1" applyProtection="1">
      <alignment horizontal="center" vertical="center"/>
      <protection hidden="1"/>
    </xf>
    <xf numFmtId="167" fontId="0" fillId="2" borderId="12" xfId="0" applyNumberFormat="1" applyFill="1" applyBorder="1" applyAlignment="1" applyProtection="1">
      <alignment horizontal="center" vertical="center"/>
      <protection hidden="1"/>
    </xf>
    <xf numFmtId="167" fontId="0" fillId="2" borderId="0" xfId="0" applyNumberFormat="1" applyFill="1" applyBorder="1" applyAlignment="1" applyProtection="1">
      <alignment horizontal="center" vertical="center"/>
      <protection hidden="1"/>
    </xf>
    <xf numFmtId="0" fontId="6" fillId="8" borderId="2" xfId="0" applyFont="1" applyFill="1" applyBorder="1" applyAlignment="1" applyProtection="1">
      <alignment horizontal="center"/>
      <protection hidden="1"/>
    </xf>
    <xf numFmtId="0" fontId="6" fillId="8" borderId="4" xfId="0" applyFont="1" applyFill="1" applyBorder="1" applyAlignment="1" applyProtection="1">
      <alignment horizont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171" fontId="5" fillId="12" borderId="2" xfId="0" quotePrefix="1" applyNumberFormat="1" applyFont="1" applyFill="1" applyBorder="1" applyAlignment="1" applyProtection="1">
      <alignment horizontal="center" vertical="center"/>
      <protection hidden="1"/>
    </xf>
    <xf numFmtId="171" fontId="5" fillId="12" borderId="4" xfId="0" quotePrefix="1" applyNumberFormat="1" applyFont="1" applyFill="1" applyBorder="1" applyAlignment="1" applyProtection="1">
      <alignment horizontal="center" vertical="center"/>
      <protection hidden="1"/>
    </xf>
    <xf numFmtId="168" fontId="0" fillId="3" borderId="2" xfId="0" quotePrefix="1" applyNumberFormat="1" applyFill="1" applyBorder="1" applyAlignment="1" applyProtection="1">
      <alignment horizontal="left" vertical="center"/>
      <protection hidden="1"/>
    </xf>
    <xf numFmtId="168" fontId="0" fillId="3" borderId="4" xfId="0" quotePrefix="1" applyNumberFormat="1" applyFill="1" applyBorder="1" applyAlignment="1" applyProtection="1">
      <alignment horizontal="left" vertical="center"/>
      <protection hidden="1"/>
    </xf>
    <xf numFmtId="170" fontId="0" fillId="3" borderId="2" xfId="0" quotePrefix="1" applyNumberFormat="1" applyFill="1" applyBorder="1" applyAlignment="1" applyProtection="1">
      <alignment horizontal="left" vertical="center"/>
      <protection hidden="1"/>
    </xf>
    <xf numFmtId="167" fontId="0" fillId="3" borderId="10" xfId="0" applyNumberFormat="1" applyFill="1" applyBorder="1" applyAlignment="1" applyProtection="1">
      <alignment horizontal="center" vertical="center"/>
      <protection hidden="1"/>
    </xf>
    <xf numFmtId="167" fontId="0" fillId="3" borderId="6" xfId="0" applyNumberFormat="1" applyFill="1" applyBorder="1" applyAlignment="1" applyProtection="1">
      <alignment horizontal="center" vertical="center"/>
      <protection hidden="1"/>
    </xf>
    <xf numFmtId="167" fontId="0" fillId="2" borderId="17" xfId="0" applyNumberFormat="1" applyFill="1" applyBorder="1" applyAlignment="1" applyProtection="1">
      <alignment horizontal="center" vertical="center"/>
      <protection hidden="1"/>
    </xf>
    <xf numFmtId="0" fontId="6" fillId="8" borderId="5" xfId="0" applyFont="1" applyFill="1" applyBorder="1" applyAlignment="1" applyProtection="1">
      <alignment horizontal="center"/>
      <protection hidden="1"/>
    </xf>
    <xf numFmtId="0" fontId="3" fillId="7" borderId="10" xfId="0" quotePrefix="1" applyFont="1" applyFill="1" applyBorder="1" applyAlignment="1" applyProtection="1">
      <alignment horizontal="center" vertical="center"/>
      <protection hidden="1"/>
    </xf>
    <xf numFmtId="0" fontId="3" fillId="7" borderId="6" xfId="0" quotePrefix="1" applyFont="1" applyFill="1" applyBorder="1" applyAlignment="1" applyProtection="1">
      <alignment horizontal="center" vertical="center"/>
      <protection hidden="1"/>
    </xf>
    <xf numFmtId="0" fontId="3" fillId="7" borderId="5" xfId="0" quotePrefix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2</xdr:row>
      <xdr:rowOff>9525</xdr:rowOff>
    </xdr:from>
    <xdr:to>
      <xdr:col>13</xdr:col>
      <xdr:colOff>361950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948F850-134B-49D9-8A7A-EACCDD1A9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9052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15</xdr:row>
      <xdr:rowOff>28575</xdr:rowOff>
    </xdr:from>
    <xdr:to>
      <xdr:col>13</xdr:col>
      <xdr:colOff>95250</xdr:colOff>
      <xdr:row>29</xdr:row>
      <xdr:rowOff>9525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ADDECF-F07B-4B56-81DB-E14D164FD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943225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2</xdr:row>
      <xdr:rowOff>83819</xdr:rowOff>
    </xdr:from>
    <xdr:to>
      <xdr:col>8</xdr:col>
      <xdr:colOff>518160</xdr:colOff>
      <xdr:row>3</xdr:row>
      <xdr:rowOff>161686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228599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33</xdr:row>
      <xdr:rowOff>83820</xdr:rowOff>
    </xdr:from>
    <xdr:to>
      <xdr:col>8</xdr:col>
      <xdr:colOff>518160</xdr:colOff>
      <xdr:row>34</xdr:row>
      <xdr:rowOff>161687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5897880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264392</xdr:colOff>
      <xdr:row>178</xdr:row>
      <xdr:rowOff>81225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C221B51-920F-4794-90A9-7AA2378B3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06592" cy="3563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207"/>
  <sheetViews>
    <sheetView tabSelected="1" zoomScaleNormal="100" workbookViewId="0">
      <selection activeCell="H13" sqref="H13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  <col min="16" max="56" width="9.140625" style="89"/>
  </cols>
  <sheetData>
    <row r="1" spans="1:5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8"/>
      <c r="Q1" s="88"/>
      <c r="R1" s="66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66"/>
      <c r="BD1" s="66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66"/>
      <c r="Q2" s="66"/>
      <c r="R2" s="66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66"/>
      <c r="BD2" s="66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6"/>
      <c r="Q3" s="66"/>
      <c r="R3" s="66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66"/>
      <c r="BD3" s="66"/>
    </row>
    <row r="4" spans="1:56" x14ac:dyDescent="0.25">
      <c r="A4" s="1"/>
      <c r="B4" s="1"/>
      <c r="C4" s="1"/>
      <c r="D4" s="1"/>
      <c r="E4" s="9"/>
      <c r="F4" s="9"/>
      <c r="G4" s="9"/>
      <c r="H4" s="9"/>
      <c r="I4" s="9"/>
      <c r="J4" s="9"/>
      <c r="K4" s="9"/>
      <c r="L4" s="1"/>
      <c r="M4" s="1"/>
      <c r="N4" s="1"/>
      <c r="O4" s="1"/>
      <c r="P4" s="66"/>
      <c r="Q4" s="66"/>
      <c r="R4" s="66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66"/>
      <c r="BD4" s="66"/>
    </row>
    <row r="5" spans="1:56" x14ac:dyDescent="0.25">
      <c r="A5" s="1"/>
      <c r="B5" s="1"/>
      <c r="C5" s="1"/>
      <c r="D5" s="1"/>
      <c r="E5" s="9"/>
      <c r="F5" s="9"/>
      <c r="G5" s="9"/>
      <c r="H5" s="9"/>
      <c r="I5" s="9"/>
      <c r="J5" s="9"/>
      <c r="K5" s="9"/>
      <c r="L5" s="1"/>
      <c r="M5" s="1"/>
      <c r="N5" s="1"/>
      <c r="O5" s="1"/>
      <c r="P5" s="66"/>
      <c r="Q5" s="66"/>
      <c r="R5" s="66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66"/>
      <c r="BD5" s="66"/>
    </row>
    <row r="6" spans="1:56" x14ac:dyDescent="0.25">
      <c r="A6" s="1"/>
      <c r="B6" s="1"/>
      <c r="C6" s="1"/>
      <c r="D6" s="1"/>
      <c r="E6" s="92"/>
      <c r="F6" s="92"/>
      <c r="G6" s="92"/>
      <c r="H6" s="92"/>
      <c r="I6" s="92"/>
      <c r="J6" s="92"/>
      <c r="K6" s="92"/>
      <c r="L6" s="1"/>
      <c r="M6" s="1"/>
      <c r="N6" s="1"/>
      <c r="O6" s="1"/>
      <c r="P6" s="66"/>
      <c r="Q6" s="66"/>
      <c r="R6" s="66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66"/>
      <c r="BD6" s="66"/>
    </row>
    <row r="7" spans="1:56" x14ac:dyDescent="0.25">
      <c r="A7" s="1"/>
      <c r="B7" s="1"/>
      <c r="C7" s="1"/>
      <c r="D7" s="1"/>
      <c r="E7" s="9"/>
      <c r="F7" s="9"/>
      <c r="G7" s="9"/>
      <c r="H7" s="9"/>
      <c r="I7" s="9"/>
      <c r="J7" s="9"/>
      <c r="K7" s="9"/>
      <c r="L7" s="1"/>
      <c r="M7" s="1"/>
      <c r="N7" s="1"/>
      <c r="O7" s="1"/>
      <c r="P7" s="66"/>
      <c r="Q7" s="66"/>
      <c r="R7" s="66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66"/>
      <c r="BD7" s="66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6"/>
      <c r="Q8" s="66"/>
      <c r="R8" s="66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66"/>
      <c r="BD8" s="66"/>
    </row>
    <row r="9" spans="1:56" x14ac:dyDescent="0.25">
      <c r="A9" s="1"/>
      <c r="B9" s="1"/>
      <c r="C9" s="1"/>
      <c r="D9" s="1"/>
      <c r="E9" s="69"/>
      <c r="F9" s="70"/>
      <c r="G9" s="70"/>
      <c r="H9" s="70"/>
      <c r="I9" s="70"/>
      <c r="J9" s="70"/>
      <c r="K9" s="71"/>
      <c r="L9" s="1"/>
      <c r="M9" s="1"/>
      <c r="N9" s="1"/>
      <c r="O9" s="1"/>
      <c r="P9" s="66"/>
      <c r="Q9" s="66"/>
      <c r="R9" s="66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66"/>
      <c r="BD9" s="66"/>
    </row>
    <row r="10" spans="1:56" ht="15.75" thickBot="1" x14ac:dyDescent="0.3">
      <c r="A10" s="1"/>
      <c r="B10" s="1"/>
      <c r="C10" s="1"/>
      <c r="D10" s="1"/>
      <c r="E10" s="72"/>
      <c r="F10" s="73"/>
      <c r="G10" s="73"/>
      <c r="H10" s="73"/>
      <c r="I10" s="73"/>
      <c r="J10" s="73"/>
      <c r="K10" s="74"/>
      <c r="L10" s="85"/>
      <c r="M10" s="85"/>
      <c r="N10" s="1"/>
      <c r="O10" s="1"/>
      <c r="P10" s="66"/>
      <c r="Q10" s="66"/>
      <c r="R10" s="66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66"/>
      <c r="BD10" s="66"/>
    </row>
    <row r="11" spans="1:56" ht="15.75" thickBot="1" x14ac:dyDescent="0.3">
      <c r="A11" s="1"/>
      <c r="B11" s="1"/>
      <c r="C11" s="1"/>
      <c r="D11" s="1"/>
      <c r="E11" s="72"/>
      <c r="F11" s="90" t="s">
        <v>21</v>
      </c>
      <c r="G11" s="91"/>
      <c r="H11" s="86">
        <f>IF(AND(H13&gt;=0,H13&lt;=L11),'B Graus'!E9,IF(AND(H13&gt;L11,H13&lt;=L12),'B Graus'!E40))</f>
        <v>10.099060822181876</v>
      </c>
      <c r="I11" s="75" t="s">
        <v>27</v>
      </c>
      <c r="J11" s="79"/>
      <c r="K11" s="80"/>
      <c r="L11" s="85">
        <v>630.61500000000001</v>
      </c>
      <c r="M11" s="85"/>
      <c r="N11" s="1"/>
      <c r="O11" s="1"/>
      <c r="P11" s="66"/>
      <c r="Q11" s="66"/>
      <c r="R11" s="66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66"/>
      <c r="BD11" s="66"/>
    </row>
    <row r="12" spans="1:56" ht="15.75" thickBot="1" x14ac:dyDescent="0.3">
      <c r="A12" s="1"/>
      <c r="B12" s="1"/>
      <c r="C12" s="1"/>
      <c r="D12" s="1"/>
      <c r="E12" s="72"/>
      <c r="F12" s="76"/>
      <c r="G12" s="76"/>
      <c r="H12" s="76"/>
      <c r="I12" s="76"/>
      <c r="J12" s="68" t="s">
        <v>29</v>
      </c>
      <c r="K12" s="81"/>
      <c r="L12" s="85">
        <v>1820</v>
      </c>
      <c r="M12" s="85"/>
      <c r="N12" s="1"/>
      <c r="O12" s="1"/>
      <c r="P12" s="66"/>
      <c r="Q12" s="66"/>
      <c r="R12" s="66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66"/>
      <c r="BD12" s="66"/>
    </row>
    <row r="13" spans="1:56" ht="15.75" thickBot="1" x14ac:dyDescent="0.3">
      <c r="A13" s="1"/>
      <c r="B13" s="1"/>
      <c r="C13" s="1"/>
      <c r="D13" s="1"/>
      <c r="E13" s="72"/>
      <c r="F13" s="90" t="s">
        <v>28</v>
      </c>
      <c r="G13" s="91"/>
      <c r="H13" s="62">
        <v>1500</v>
      </c>
      <c r="I13" s="77" t="s">
        <v>10</v>
      </c>
      <c r="J13" s="83"/>
      <c r="K13" s="80"/>
      <c r="L13" s="85"/>
      <c r="M13" s="85"/>
      <c r="N13" s="1"/>
      <c r="O13" s="1"/>
      <c r="P13" s="66"/>
      <c r="Q13" s="66"/>
      <c r="R13" s="66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66"/>
      <c r="BD13" s="66"/>
    </row>
    <row r="14" spans="1:56" x14ac:dyDescent="0.25">
      <c r="A14" s="1"/>
      <c r="B14" s="1"/>
      <c r="C14" s="1"/>
      <c r="D14" s="1"/>
      <c r="E14" s="72"/>
      <c r="F14" s="76"/>
      <c r="G14" s="76"/>
      <c r="H14" s="76"/>
      <c r="I14" s="76"/>
      <c r="J14" s="76"/>
      <c r="K14" s="81"/>
      <c r="L14" s="85"/>
      <c r="M14" s="85"/>
      <c r="N14" s="1"/>
      <c r="O14" s="1"/>
      <c r="P14" s="66"/>
      <c r="Q14" s="66"/>
      <c r="R14" s="66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66"/>
      <c r="BD14" s="66"/>
    </row>
    <row r="15" spans="1:56" ht="15.75" thickBot="1" x14ac:dyDescent="0.3">
      <c r="A15" s="1"/>
      <c r="B15" s="1"/>
      <c r="C15" s="1"/>
      <c r="D15" s="1"/>
      <c r="E15" s="84"/>
      <c r="F15" s="78"/>
      <c r="G15" s="78"/>
      <c r="H15" s="78"/>
      <c r="I15" s="78"/>
      <c r="J15" s="78"/>
      <c r="K15" s="82"/>
      <c r="L15" s="1"/>
      <c r="M15" s="1"/>
      <c r="N15" s="1"/>
      <c r="O15" s="1"/>
      <c r="P15" s="66"/>
      <c r="Q15" s="66"/>
      <c r="R15" s="66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66"/>
      <c r="BD15" s="66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6"/>
      <c r="Q16" s="66"/>
      <c r="R16" s="66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66"/>
      <c r="BD16" s="66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66"/>
      <c r="Q17" s="66"/>
      <c r="R17" s="66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66"/>
      <c r="BD17" s="66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66"/>
      <c r="Q18" s="66"/>
      <c r="R18" s="66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66"/>
      <c r="BD18" s="66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66"/>
      <c r="Q19" s="66"/>
      <c r="R19" s="66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66"/>
      <c r="BD19" s="66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66"/>
      <c r="Q20" s="66"/>
      <c r="R20" s="66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66"/>
      <c r="BD20" s="66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6"/>
      <c r="Q21" s="66"/>
      <c r="R21" s="66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66"/>
      <c r="BD21" s="66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66"/>
      <c r="Q22" s="66"/>
      <c r="R22" s="66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66"/>
      <c r="BD22" s="66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66"/>
      <c r="Q23" s="66"/>
      <c r="R23" s="66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66"/>
      <c r="BD23" s="66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66"/>
      <c r="Q24" s="66"/>
      <c r="R24" s="66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66"/>
      <c r="BD24" s="66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66"/>
      <c r="Q25" s="66"/>
      <c r="R25" s="66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66"/>
      <c r="BD25" s="66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66"/>
      <c r="Q26" s="66"/>
      <c r="R26" s="66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66"/>
      <c r="BD26" s="66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66"/>
      <c r="Q27" s="66"/>
      <c r="R27" s="66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66"/>
      <c r="BD27" s="66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66"/>
      <c r="Q28" s="66"/>
      <c r="R28" s="66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66"/>
      <c r="BD28" s="66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66"/>
      <c r="Q29" s="66"/>
      <c r="R29" s="66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66"/>
      <c r="BD29" s="66"/>
    </row>
    <row r="30" spans="1:56" s="89" customFormat="1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66"/>
      <c r="BD30" s="66"/>
    </row>
    <row r="31" spans="1:56" s="89" customFormat="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66"/>
      <c r="BD31" s="66"/>
    </row>
    <row r="32" spans="1:56" s="89" customFormat="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66"/>
      <c r="BD32" s="66"/>
    </row>
    <row r="33" spans="1:56" s="89" customForma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66"/>
      <c r="BD33" s="66"/>
    </row>
    <row r="34" spans="1:56" s="89" customFormat="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66"/>
      <c r="BD34" s="66"/>
    </row>
    <row r="35" spans="1:56" s="89" customForma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66"/>
      <c r="BD35" s="66"/>
    </row>
    <row r="36" spans="1:56" s="89" customFormat="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66"/>
      <c r="BD36" s="66"/>
    </row>
    <row r="37" spans="1:56" s="89" customFormat="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66"/>
      <c r="BD37" s="66"/>
    </row>
    <row r="38" spans="1:56" s="89" customForma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66"/>
      <c r="BD38" s="66"/>
    </row>
    <row r="39" spans="1:56" s="89" customFormat="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66"/>
      <c r="BD39" s="66"/>
    </row>
    <row r="40" spans="1:56" s="89" customFormat="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66"/>
      <c r="BD40" s="66"/>
    </row>
    <row r="41" spans="1:56" s="89" customFormat="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66"/>
      <c r="BD41" s="66"/>
    </row>
    <row r="42" spans="1:56" s="89" customFormat="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66"/>
      <c r="BD42" s="66"/>
    </row>
    <row r="43" spans="1:56" s="89" customForma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66"/>
      <c r="BD43" s="66"/>
    </row>
    <row r="44" spans="1:56" s="89" customFormat="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66"/>
      <c r="BD44" s="66"/>
    </row>
    <row r="45" spans="1:56" s="89" customFormat="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66"/>
      <c r="BD45" s="66"/>
    </row>
    <row r="46" spans="1:56" s="89" customForma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66"/>
      <c r="BD46" s="66"/>
    </row>
    <row r="47" spans="1:56" s="89" customFormat="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66"/>
      <c r="BD47" s="66"/>
    </row>
    <row r="48" spans="1:56" s="89" customFormat="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66"/>
      <c r="BD48" s="66"/>
    </row>
    <row r="49" spans="1:56" s="89" customFormat="1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66"/>
      <c r="BD49" s="66"/>
    </row>
    <row r="50" spans="1:56" s="89" customFormat="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66"/>
      <c r="BD50" s="66"/>
    </row>
    <row r="51" spans="1:56" s="89" customForma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66"/>
      <c r="BD51" s="66"/>
    </row>
    <row r="52" spans="1:56" s="89" customForma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66"/>
      <c r="BD52" s="66"/>
    </row>
    <row r="53" spans="1:56" s="89" customForma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66"/>
      <c r="BD53" s="66"/>
    </row>
    <row r="54" spans="1:56" s="89" customForma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66"/>
      <c r="BD54" s="66"/>
    </row>
    <row r="55" spans="1:56" s="89" customForma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66"/>
      <c r="BD55" s="66"/>
    </row>
    <row r="56" spans="1:56" s="89" customForma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66"/>
      <c r="BD56" s="66"/>
    </row>
    <row r="57" spans="1:56" s="89" customForma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66"/>
      <c r="BD57" s="66"/>
    </row>
    <row r="58" spans="1:56" s="89" customForma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66"/>
      <c r="BD58" s="66"/>
    </row>
    <row r="59" spans="1:56" s="89" customFormat="1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66"/>
      <c r="BD59" s="66"/>
    </row>
    <row r="60" spans="1:56" s="89" customForma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66"/>
      <c r="BD60" s="66"/>
    </row>
    <row r="61" spans="1:56" s="89" customFormat="1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66"/>
      <c r="BD61" s="66"/>
    </row>
    <row r="62" spans="1:56" s="89" customFormat="1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66"/>
      <c r="BD62" s="66"/>
    </row>
    <row r="63" spans="1:56" s="89" customFormat="1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66"/>
      <c r="BD63" s="66"/>
    </row>
    <row r="64" spans="1:56" s="89" customFormat="1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66"/>
      <c r="BD64" s="66"/>
    </row>
    <row r="65" spans="1:56" s="89" customFormat="1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66"/>
      <c r="BD65" s="66"/>
    </row>
    <row r="66" spans="1:56" s="89" customFormat="1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66"/>
      <c r="BD66" s="66"/>
    </row>
    <row r="67" spans="1:56" s="89" customForma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66"/>
      <c r="BD67" s="66"/>
    </row>
    <row r="68" spans="1:56" s="89" customFormat="1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66"/>
      <c r="BD68" s="66"/>
    </row>
    <row r="69" spans="1:56" s="89" customFormat="1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66"/>
      <c r="BD69" s="66"/>
    </row>
    <row r="70" spans="1:56" s="89" customFormat="1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66"/>
      <c r="BD70" s="66"/>
    </row>
    <row r="71" spans="1:56" s="89" customFormat="1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66"/>
      <c r="BD71" s="66"/>
    </row>
    <row r="72" spans="1:56" s="89" customFormat="1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66"/>
      <c r="BD72" s="66"/>
    </row>
    <row r="73" spans="1:56" s="89" customFormat="1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66"/>
      <c r="BD73" s="66"/>
    </row>
    <row r="74" spans="1:56" s="89" customFormat="1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66"/>
      <c r="BD74" s="66"/>
    </row>
    <row r="75" spans="1:56" s="89" customFormat="1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66"/>
      <c r="BD75" s="66"/>
    </row>
    <row r="76" spans="1:56" s="89" customFormat="1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66"/>
      <c r="BD76" s="66"/>
    </row>
    <row r="77" spans="1:56" s="89" customFormat="1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66"/>
      <c r="BD77" s="66"/>
    </row>
    <row r="78" spans="1:56" s="89" customFormat="1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66"/>
      <c r="BD78" s="66"/>
    </row>
    <row r="79" spans="1:56" s="89" customFormat="1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66"/>
      <c r="BD79" s="66"/>
    </row>
    <row r="80" spans="1:56" s="89" customFormat="1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66"/>
      <c r="BD80" s="66"/>
    </row>
    <row r="81" spans="1:56" s="89" customFormat="1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66"/>
      <c r="BD81" s="66"/>
    </row>
    <row r="82" spans="1:56" s="89" customFormat="1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66"/>
      <c r="BD82" s="66"/>
    </row>
    <row r="83" spans="1:56" s="89" customFormat="1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66"/>
      <c r="BD83" s="66"/>
    </row>
    <row r="84" spans="1:56" s="89" customFormat="1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66"/>
      <c r="BD84" s="66"/>
    </row>
    <row r="85" spans="1:56" s="89" customFormat="1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66"/>
      <c r="BD85" s="66"/>
    </row>
    <row r="86" spans="1:56" s="89" customFormat="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66"/>
      <c r="BD86" s="66"/>
    </row>
    <row r="87" spans="1:56" s="89" customFormat="1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66"/>
      <c r="BD87" s="66"/>
    </row>
    <row r="88" spans="1:56" s="89" customFormat="1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66"/>
      <c r="BD88" s="66"/>
    </row>
    <row r="89" spans="1:56" s="89" customFormat="1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66"/>
      <c r="BD89" s="66"/>
    </row>
    <row r="90" spans="1:56" s="89" customFormat="1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66"/>
      <c r="BD90" s="66"/>
    </row>
    <row r="91" spans="1:56" s="89" customFormat="1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66"/>
      <c r="BD91" s="66"/>
    </row>
    <row r="92" spans="1:56" s="89" customFormat="1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66"/>
      <c r="BD92" s="66"/>
    </row>
    <row r="93" spans="1:56" s="89" customFormat="1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66"/>
      <c r="BD93" s="66"/>
    </row>
    <row r="94" spans="1:56" s="89" customFormat="1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66"/>
      <c r="BD94" s="66"/>
    </row>
    <row r="95" spans="1:56" s="89" customFormat="1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66"/>
      <c r="BD95" s="66"/>
    </row>
    <row r="96" spans="1:56" s="89" customFormat="1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66"/>
      <c r="BD96" s="66"/>
    </row>
    <row r="97" spans="1:56" s="89" customFormat="1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66"/>
      <c r="BD97" s="66"/>
    </row>
    <row r="98" spans="1:56" s="89" customFormat="1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66"/>
      <c r="BD98" s="66"/>
    </row>
    <row r="99" spans="1:56" s="89" customFormat="1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66"/>
      <c r="BD99" s="66"/>
    </row>
    <row r="100" spans="1:56" s="89" customFormat="1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66"/>
      <c r="BD100" s="66"/>
    </row>
    <row r="101" spans="1:56" s="89" customFormat="1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66"/>
      <c r="BD101" s="66"/>
    </row>
    <row r="102" spans="1:56" s="89" customFormat="1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66"/>
      <c r="BD102" s="66"/>
    </row>
    <row r="103" spans="1:56" s="89" customFormat="1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66"/>
      <c r="BD103" s="66"/>
    </row>
    <row r="104" spans="1:56" s="89" customFormat="1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66"/>
      <c r="BD104" s="66"/>
    </row>
    <row r="105" spans="1:56" s="89" customFormat="1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66"/>
      <c r="BD105" s="66"/>
    </row>
    <row r="106" spans="1:56" s="89" customFormat="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66"/>
      <c r="BD106" s="66"/>
    </row>
    <row r="107" spans="1:56" s="89" customFormat="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66"/>
      <c r="BD107" s="66"/>
    </row>
    <row r="108" spans="1:56" s="89" customFormat="1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66"/>
      <c r="BD108" s="66"/>
    </row>
    <row r="109" spans="1:56" s="89" customForma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66"/>
      <c r="BD109" s="66"/>
    </row>
    <row r="110" spans="1:56" s="89" customFormat="1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66"/>
      <c r="BD110" s="66"/>
    </row>
    <row r="111" spans="1:56" s="89" customFormat="1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66"/>
      <c r="BD111" s="66"/>
    </row>
    <row r="112" spans="1:56" s="89" customFormat="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66"/>
      <c r="BD112" s="66"/>
    </row>
    <row r="113" spans="1:56" s="89" customFormat="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66"/>
      <c r="BD113" s="66"/>
    </row>
    <row r="114" spans="1:56" s="89" customFormat="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66"/>
      <c r="BD114" s="66"/>
    </row>
    <row r="115" spans="1:56" s="89" customFormat="1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66"/>
      <c r="BD115" s="66"/>
    </row>
    <row r="116" spans="1:56" s="89" customFormat="1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66"/>
      <c r="BD116" s="66"/>
    </row>
    <row r="117" spans="1:56" s="89" customFormat="1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66"/>
      <c r="BD117" s="66"/>
    </row>
    <row r="118" spans="1:56" s="89" customFormat="1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66"/>
      <c r="BD118" s="66"/>
    </row>
    <row r="119" spans="1:56" s="89" customFormat="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66"/>
      <c r="BD119" s="66"/>
    </row>
    <row r="120" spans="1:56" s="89" customFormat="1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66"/>
      <c r="BD120" s="66"/>
    </row>
    <row r="121" spans="1:56" s="89" customFormat="1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66"/>
      <c r="BD121" s="66"/>
    </row>
    <row r="122" spans="1:56" s="89" customFormat="1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66"/>
      <c r="BD122" s="66"/>
    </row>
    <row r="123" spans="1:56" s="89" customFormat="1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66"/>
      <c r="BD123" s="66"/>
    </row>
    <row r="124" spans="1:56" s="89" customFormat="1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66"/>
      <c r="BD124" s="66"/>
    </row>
    <row r="125" spans="1:56" s="89" customFormat="1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66"/>
      <c r="BD125" s="66"/>
    </row>
    <row r="126" spans="1:56" s="89" customFormat="1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66"/>
      <c r="BD126" s="66"/>
    </row>
    <row r="127" spans="1:56" s="89" customForma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66"/>
      <c r="BD127" s="66"/>
    </row>
    <row r="128" spans="1:56" s="89" customForma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66"/>
      <c r="BD128" s="66"/>
    </row>
    <row r="129" spans="1:56" s="89" customForma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66"/>
      <c r="BD129" s="66"/>
    </row>
    <row r="130" spans="1:56" s="89" customFormat="1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66"/>
      <c r="BD130" s="66"/>
    </row>
    <row r="131" spans="1:56" s="89" customFormat="1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66"/>
      <c r="BD131" s="66"/>
    </row>
    <row r="132" spans="1:56" s="89" customFormat="1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66"/>
      <c r="BD132" s="66"/>
    </row>
    <row r="133" spans="1:56" s="89" customFormat="1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66"/>
      <c r="BD133" s="66"/>
    </row>
    <row r="134" spans="1:56" s="89" customFormat="1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66"/>
      <c r="BD134" s="66"/>
    </row>
    <row r="135" spans="1:56" s="89" customFormat="1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66"/>
      <c r="BD135" s="66"/>
    </row>
    <row r="136" spans="1:56" s="89" customFormat="1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66"/>
      <c r="BD136" s="66"/>
    </row>
    <row r="137" spans="1:56" s="89" customFormat="1" x14ac:dyDescent="0.25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66"/>
      <c r="BD137" s="66"/>
    </row>
    <row r="138" spans="1:56" s="89" customFormat="1" x14ac:dyDescent="0.25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66"/>
      <c r="BD138" s="66"/>
    </row>
    <row r="139" spans="1:56" s="89" customFormat="1" x14ac:dyDescent="0.25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66"/>
      <c r="BD139" s="66"/>
    </row>
    <row r="140" spans="1:56" s="89" customFormat="1" x14ac:dyDescent="0.25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66"/>
      <c r="BD140" s="66"/>
    </row>
    <row r="141" spans="1:56" s="89" customFormat="1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66"/>
      <c r="BD141" s="66"/>
    </row>
    <row r="142" spans="1:56" s="89" customFormat="1" x14ac:dyDescent="0.2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66"/>
      <c r="BD142" s="66"/>
    </row>
    <row r="143" spans="1:56" s="89" customFormat="1" x14ac:dyDescent="0.25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66"/>
      <c r="BD143" s="66"/>
    </row>
    <row r="144" spans="1:56" s="89" customFormat="1" x14ac:dyDescent="0.25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66"/>
      <c r="BD144" s="66"/>
    </row>
    <row r="145" spans="1:56" s="89" customFormat="1" x14ac:dyDescent="0.2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66"/>
      <c r="BD145" s="66"/>
    </row>
    <row r="146" spans="1:56" s="89" customFormat="1" x14ac:dyDescent="0.25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66"/>
      <c r="BD146" s="66"/>
    </row>
    <row r="147" spans="1:56" s="89" customFormat="1" x14ac:dyDescent="0.25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66"/>
      <c r="BD147" s="66"/>
    </row>
    <row r="148" spans="1:56" s="89" customFormat="1" x14ac:dyDescent="0.25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66"/>
      <c r="BD148" s="66"/>
    </row>
    <row r="149" spans="1:56" s="89" customFormat="1" x14ac:dyDescent="0.25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66"/>
      <c r="BD149" s="66"/>
    </row>
    <row r="150" spans="1:56" s="89" customFormat="1" x14ac:dyDescent="0.25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66"/>
      <c r="BD150" s="66"/>
    </row>
    <row r="151" spans="1:56" s="89" customFormat="1" x14ac:dyDescent="0.25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66"/>
      <c r="BD151" s="66"/>
    </row>
    <row r="152" spans="1:56" s="89" customFormat="1" x14ac:dyDescent="0.25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66"/>
      <c r="BD152" s="66"/>
    </row>
    <row r="153" spans="1:56" s="89" customFormat="1" x14ac:dyDescent="0.25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66"/>
      <c r="BD153" s="66"/>
    </row>
    <row r="154" spans="1:56" s="89" customFormat="1" x14ac:dyDescent="0.25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66"/>
      <c r="BD154" s="66"/>
    </row>
    <row r="155" spans="1:56" s="89" customFormat="1" x14ac:dyDescent="0.2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66"/>
      <c r="BD155" s="66"/>
    </row>
    <row r="156" spans="1:56" s="89" customFormat="1" x14ac:dyDescent="0.25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66"/>
      <c r="BD156" s="66"/>
    </row>
    <row r="157" spans="1:56" s="89" customFormat="1" x14ac:dyDescent="0.25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66"/>
      <c r="BD157" s="66"/>
    </row>
    <row r="158" spans="1:56" s="89" customFormat="1" x14ac:dyDescent="0.25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66"/>
      <c r="BD158" s="66"/>
    </row>
    <row r="159" spans="1:56" s="89" customFormat="1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66"/>
      <c r="BD159" s="66"/>
    </row>
    <row r="160" spans="1:56" s="89" customFormat="1" x14ac:dyDescent="0.25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66"/>
      <c r="BD160" s="66"/>
    </row>
    <row r="161" spans="1:56" s="89" customFormat="1" x14ac:dyDescent="0.25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66"/>
      <c r="BD161" s="66"/>
    </row>
    <row r="162" spans="1:56" s="89" customFormat="1" x14ac:dyDescent="0.25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66"/>
      <c r="BD162" s="66"/>
    </row>
    <row r="163" spans="1:56" s="89" customFormat="1" x14ac:dyDescent="0.25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66"/>
      <c r="BD163" s="66"/>
    </row>
    <row r="164" spans="1:56" s="89" customFormat="1" x14ac:dyDescent="0.25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66"/>
      <c r="BD164" s="66"/>
    </row>
    <row r="165" spans="1:56" s="89" customFormat="1" x14ac:dyDescent="0.2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66"/>
      <c r="BD165" s="66"/>
    </row>
    <row r="166" spans="1:56" s="89" customFormat="1" x14ac:dyDescent="0.25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66"/>
      <c r="BD166" s="66"/>
    </row>
    <row r="167" spans="1:56" s="89" customFormat="1" x14ac:dyDescent="0.25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66"/>
      <c r="BD167" s="66"/>
    </row>
    <row r="168" spans="1:56" s="89" customFormat="1" x14ac:dyDescent="0.25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66"/>
      <c r="BD168" s="66"/>
    </row>
    <row r="169" spans="1:56" s="89" customFormat="1" x14ac:dyDescent="0.25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66"/>
      <c r="BD169" s="66"/>
    </row>
    <row r="170" spans="1:56" s="89" customFormat="1" x14ac:dyDescent="0.25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66"/>
      <c r="BD170" s="66"/>
    </row>
    <row r="171" spans="1:56" s="89" customFormat="1" x14ac:dyDescent="0.25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66"/>
      <c r="BD171" s="66"/>
    </row>
    <row r="172" spans="1:56" s="89" customFormat="1" x14ac:dyDescent="0.25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66"/>
      <c r="BD172" s="66"/>
    </row>
    <row r="173" spans="1:56" s="89" customFormat="1" x14ac:dyDescent="0.25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66"/>
      <c r="BD173" s="66"/>
    </row>
    <row r="174" spans="1:56" s="89" customFormat="1" x14ac:dyDescent="0.25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66"/>
      <c r="BD174" s="66"/>
    </row>
    <row r="175" spans="1:56" s="89" customFormat="1" x14ac:dyDescent="0.2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66"/>
      <c r="BD175" s="66"/>
    </row>
    <row r="176" spans="1:56" s="89" customFormat="1" x14ac:dyDescent="0.25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66"/>
      <c r="BD176" s="66"/>
    </row>
    <row r="177" spans="1:56" s="89" customFormat="1" x14ac:dyDescent="0.25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66"/>
      <c r="BD177" s="66"/>
    </row>
    <row r="178" spans="1:56" s="89" customFormat="1" x14ac:dyDescent="0.25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66"/>
      <c r="BD178" s="66"/>
    </row>
    <row r="179" spans="1:56" s="89" customFormat="1" x14ac:dyDescent="0.25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66"/>
      <c r="BD179" s="66"/>
    </row>
    <row r="180" spans="1:56" s="89" customFormat="1" x14ac:dyDescent="0.25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66"/>
      <c r="BD180" s="66"/>
    </row>
    <row r="181" spans="1:56" s="89" customFormat="1" x14ac:dyDescent="0.25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66"/>
      <c r="BD181" s="66"/>
    </row>
    <row r="182" spans="1:56" s="89" customFormat="1" x14ac:dyDescent="0.25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66"/>
      <c r="BD182" s="66"/>
    </row>
    <row r="183" spans="1:56" s="89" customFormat="1" x14ac:dyDescent="0.25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66"/>
      <c r="BD183" s="66"/>
    </row>
    <row r="184" spans="1:56" s="89" customFormat="1" x14ac:dyDescent="0.25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66"/>
      <c r="BD184" s="66"/>
    </row>
    <row r="185" spans="1:56" s="89" customFormat="1" x14ac:dyDescent="0.2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66"/>
      <c r="BD185" s="66"/>
    </row>
    <row r="186" spans="1:56" s="89" customFormat="1" x14ac:dyDescent="0.25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66"/>
      <c r="BD186" s="66"/>
    </row>
    <row r="187" spans="1:56" s="89" customFormat="1" x14ac:dyDescent="0.25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66"/>
      <c r="BD187" s="66"/>
    </row>
    <row r="188" spans="1:56" s="89" customFormat="1" x14ac:dyDescent="0.25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66"/>
      <c r="BD188" s="66"/>
    </row>
    <row r="189" spans="1:56" s="89" customFormat="1" x14ac:dyDescent="0.25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66"/>
      <c r="BD189" s="66"/>
    </row>
    <row r="190" spans="1:56" s="89" customFormat="1" x14ac:dyDescent="0.25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66"/>
      <c r="BD190" s="66"/>
    </row>
    <row r="191" spans="1:56" s="89" customFormat="1" x14ac:dyDescent="0.25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</row>
    <row r="192" spans="1:56" s="89" customFormat="1" x14ac:dyDescent="0.25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</row>
    <row r="193" spans="1:56" x14ac:dyDescent="0.25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</row>
    <row r="194" spans="1:56" x14ac:dyDescent="0.25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66"/>
      <c r="AV194" s="66"/>
      <c r="AW194" s="66"/>
      <c r="AX194" s="66"/>
      <c r="AY194" s="66"/>
      <c r="AZ194" s="66"/>
      <c r="BA194" s="66"/>
      <c r="BB194" s="66"/>
      <c r="BC194" s="66"/>
      <c r="BD194" s="66"/>
    </row>
    <row r="195" spans="1:56" x14ac:dyDescent="0.2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</row>
    <row r="196" spans="1:5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</row>
    <row r="197" spans="1:5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66"/>
      <c r="AV197" s="66"/>
      <c r="AW197" s="66"/>
      <c r="AX197" s="66"/>
      <c r="AY197" s="66"/>
      <c r="AZ197" s="66"/>
      <c r="BA197" s="66"/>
      <c r="BB197" s="66"/>
      <c r="BC197" s="66"/>
      <c r="BD197" s="66"/>
    </row>
    <row r="198" spans="1:5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66"/>
      <c r="AV198" s="66"/>
      <c r="AW198" s="66"/>
      <c r="AX198" s="66"/>
      <c r="AY198" s="66"/>
      <c r="AZ198" s="66"/>
      <c r="BA198" s="66"/>
      <c r="BB198" s="66"/>
      <c r="BC198" s="66"/>
      <c r="BD198" s="66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66"/>
      <c r="AV199" s="66"/>
      <c r="AW199" s="66"/>
      <c r="AX199" s="66"/>
      <c r="AY199" s="66"/>
      <c r="AZ199" s="66"/>
      <c r="BA199" s="66"/>
      <c r="BB199" s="66"/>
      <c r="BC199" s="66"/>
      <c r="BD199" s="66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66"/>
      <c r="AV201" s="66"/>
      <c r="AW201" s="66"/>
      <c r="AX201" s="66"/>
      <c r="AY201" s="66"/>
      <c r="AZ201" s="66"/>
      <c r="BA201" s="66"/>
      <c r="BB201" s="66"/>
      <c r="BC201" s="66"/>
      <c r="BD201" s="66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66"/>
      <c r="AV203" s="66"/>
      <c r="AW203" s="66"/>
      <c r="AX203" s="66"/>
      <c r="AY203" s="66"/>
      <c r="AZ203" s="66"/>
      <c r="BA203" s="66"/>
      <c r="BB203" s="66"/>
      <c r="BC203" s="66"/>
      <c r="BD203" s="66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66"/>
      <c r="AV204" s="66"/>
      <c r="AW204" s="66"/>
      <c r="AX204" s="66"/>
      <c r="AY204" s="66"/>
      <c r="AZ204" s="66"/>
      <c r="BA204" s="66"/>
      <c r="BB204" s="66"/>
      <c r="BC204" s="66"/>
      <c r="BD204" s="66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66"/>
      <c r="AV205" s="66"/>
      <c r="AW205" s="66"/>
      <c r="AX205" s="66"/>
      <c r="AY205" s="66"/>
      <c r="AZ205" s="66"/>
      <c r="BA205" s="66"/>
      <c r="BB205" s="66"/>
      <c r="BC205" s="66"/>
      <c r="BD205" s="66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66"/>
      <c r="AV206" s="66"/>
      <c r="AW206" s="66"/>
      <c r="AX206" s="66"/>
      <c r="AY206" s="66"/>
      <c r="AZ206" s="66"/>
      <c r="BA206" s="66"/>
      <c r="BB206" s="66"/>
      <c r="BC206" s="66"/>
      <c r="BD206" s="66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66"/>
      <c r="AV207" s="66"/>
      <c r="AW207" s="66"/>
      <c r="AX207" s="66"/>
      <c r="AY207" s="66"/>
      <c r="AZ207" s="66"/>
      <c r="BA207" s="66"/>
      <c r="BB207" s="66"/>
      <c r="BC207" s="66"/>
      <c r="BD207" s="66"/>
    </row>
  </sheetData>
  <sheetProtection algorithmName="SHA-512" hashValue="SICC1urZ/Ziua1n5mu+349n/IPVVfooFZUffm0ZQhYGDLlb399UFJTkdPKk8FiiEJCEjrgPi2zY2bc02j9ZiMQ==" saltValue="nm2yec3o/9Ln10TsQs0a4A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499984740745262"/>
  </sheetPr>
  <dimension ref="A1:CH243"/>
  <sheetViews>
    <sheetView zoomScaleNormal="100" workbookViewId="0">
      <selection sqref="A1:XFD1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2.140625" style="2" customWidth="1"/>
    <col min="8" max="8" width="24.5703125" style="2" customWidth="1"/>
    <col min="9" max="9" width="9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" style="2" customWidth="1"/>
    <col min="23" max="23" width="9.140625" style="2"/>
    <col min="24" max="24" width="25.7109375" style="2" customWidth="1"/>
    <col min="25" max="16384" width="9.140625" style="2"/>
  </cols>
  <sheetData>
    <row r="1" spans="1:86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</row>
    <row r="2" spans="1:86" ht="17.100000000000001" customHeight="1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63"/>
      <c r="X2" s="63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</row>
    <row r="3" spans="1:86" ht="17.100000000000001" customHeight="1" thickBot="1" x14ac:dyDescent="0.45">
      <c r="A3" s="1"/>
      <c r="B3" s="6"/>
      <c r="C3" s="100" t="s">
        <v>24</v>
      </c>
      <c r="D3" s="101"/>
      <c r="E3" s="101"/>
      <c r="F3" s="7"/>
      <c r="G3" s="33"/>
      <c r="H3" s="9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12" t="str">
        <f>C3</f>
        <v>TERMOPAR TIPO B Norma E230 - 02 Table 7</v>
      </c>
      <c r="U3" s="112"/>
      <c r="V3" s="112"/>
      <c r="W3" s="112"/>
      <c r="X3" s="11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</row>
    <row r="4" spans="1:86" ht="17.100000000000001" customHeight="1" thickBot="1" x14ac:dyDescent="0.35">
      <c r="A4" s="1"/>
      <c r="B4" s="6"/>
      <c r="C4" s="53" t="s">
        <v>19</v>
      </c>
      <c r="D4" s="38"/>
      <c r="E4" s="47" t="s">
        <v>25</v>
      </c>
      <c r="F4" s="9"/>
      <c r="G4" s="9"/>
      <c r="H4" s="9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113" t="str">
        <f>E4</f>
        <v>0°C to 630,615°C</v>
      </c>
      <c r="U4" s="114"/>
      <c r="V4" s="11"/>
      <c r="W4" s="115" t="str">
        <f>E35</f>
        <v>630,615°C to 1820°C</v>
      </c>
      <c r="X4" s="115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</row>
    <row r="5" spans="1:86" ht="17.100000000000001" customHeight="1" x14ac:dyDescent="0.4">
      <c r="A5" s="1"/>
      <c r="B5" s="6"/>
      <c r="C5" s="64"/>
      <c r="D5" s="8"/>
      <c r="E5" s="39"/>
      <c r="F5" s="9"/>
      <c r="G5" s="9"/>
      <c r="H5" s="9"/>
      <c r="I5" s="10"/>
      <c r="J5" s="1"/>
      <c r="K5" s="1"/>
      <c r="L5" s="1"/>
      <c r="M5" s="54" t="s">
        <v>0</v>
      </c>
      <c r="N5" s="55" t="s">
        <v>10</v>
      </c>
      <c r="O5" s="1"/>
      <c r="P5" s="1"/>
      <c r="Q5" s="1"/>
      <c r="R5" s="1"/>
      <c r="S5" s="1"/>
      <c r="T5" s="50" t="s">
        <v>1</v>
      </c>
      <c r="U5" s="43">
        <f>E13</f>
        <v>0</v>
      </c>
      <c r="V5" s="1"/>
      <c r="W5" s="50" t="s">
        <v>1</v>
      </c>
      <c r="X5" s="43">
        <f>E44</f>
        <v>-3.8938168621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</row>
    <row r="6" spans="1:86" ht="17.100000000000001" customHeight="1" thickBot="1" x14ac:dyDescent="0.3">
      <c r="A6" s="1"/>
      <c r="B6" s="6"/>
      <c r="C6" s="9"/>
      <c r="D6" s="9"/>
      <c r="E6" s="12"/>
      <c r="F6" s="9"/>
      <c r="G6" s="9"/>
      <c r="H6" s="9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50" t="s">
        <v>2</v>
      </c>
      <c r="U6" s="43">
        <f t="shared" ref="U6:U11" si="0">E14</f>
        <v>-2.4650818346E-4</v>
      </c>
      <c r="V6" s="1"/>
      <c r="W6" s="50" t="s">
        <v>2</v>
      </c>
      <c r="X6" s="43">
        <f t="shared" ref="X6:X13" si="1">E45</f>
        <v>2.8571747469999999E-2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</row>
    <row r="7" spans="1:86" ht="15.75" thickBot="1" x14ac:dyDescent="0.3">
      <c r="A7" s="1"/>
      <c r="B7" s="6"/>
      <c r="C7" s="102" t="s">
        <v>22</v>
      </c>
      <c r="D7" s="103"/>
      <c r="E7" s="104">
        <f>'Entrada de dados'!H13</f>
        <v>1500</v>
      </c>
      <c r="F7" s="105"/>
      <c r="G7" s="105"/>
      <c r="H7" s="13"/>
      <c r="I7" s="10"/>
      <c r="J7" s="1"/>
      <c r="K7" s="1"/>
      <c r="L7" s="1"/>
      <c r="M7" s="14">
        <v>0</v>
      </c>
      <c r="N7" s="15">
        <v>0</v>
      </c>
      <c r="O7" s="1"/>
      <c r="P7" s="1"/>
      <c r="Q7" s="1"/>
      <c r="R7" s="1"/>
      <c r="S7" s="1"/>
      <c r="T7" s="50" t="s">
        <v>3</v>
      </c>
      <c r="U7" s="43">
        <f t="shared" si="0"/>
        <v>5.9040421170999998E-6</v>
      </c>
      <c r="V7" s="1"/>
      <c r="W7" s="50" t="s">
        <v>3</v>
      </c>
      <c r="X7" s="43">
        <f t="shared" si="1"/>
        <v>-8.4885104784999997E-5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</row>
    <row r="8" spans="1:86" ht="15.75" thickBot="1" x14ac:dyDescent="0.3">
      <c r="A8" s="1"/>
      <c r="B8" s="6"/>
      <c r="C8" s="9"/>
      <c r="D8" s="16"/>
      <c r="E8" s="12"/>
      <c r="F8" s="9"/>
      <c r="G8" s="9"/>
      <c r="H8" s="9"/>
      <c r="I8" s="10"/>
      <c r="J8" s="1"/>
      <c r="K8" s="1"/>
      <c r="L8" s="1"/>
      <c r="M8" s="14">
        <v>3.3000000000000002E-2</v>
      </c>
      <c r="N8" s="15">
        <v>100</v>
      </c>
      <c r="O8" s="1"/>
      <c r="P8" s="1"/>
      <c r="Q8" s="1"/>
      <c r="R8" s="1"/>
      <c r="S8" s="1"/>
      <c r="T8" s="50" t="s">
        <v>4</v>
      </c>
      <c r="U8" s="43">
        <f t="shared" si="0"/>
        <v>-1.3257931636000001E-9</v>
      </c>
      <c r="V8" s="1"/>
      <c r="W8" s="50" t="s">
        <v>4</v>
      </c>
      <c r="X8" s="43">
        <f t="shared" si="1"/>
        <v>1.5785280164000001E-7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</row>
    <row r="9" spans="1:86" ht="15.75" thickBot="1" x14ac:dyDescent="0.3">
      <c r="A9" s="1"/>
      <c r="B9" s="6"/>
      <c r="C9" s="9"/>
      <c r="D9" s="51" t="s">
        <v>20</v>
      </c>
      <c r="E9" s="108">
        <f>E13+E14*G14+E15*G15+E16*G16+E17*G17+E18*G18+E19*G19</f>
        <v>10.679595668067183</v>
      </c>
      <c r="F9" s="107"/>
      <c r="G9" s="107"/>
      <c r="H9" s="17"/>
      <c r="I9" s="10"/>
      <c r="J9" s="1"/>
      <c r="K9" s="1"/>
      <c r="L9" s="1"/>
      <c r="M9" s="14">
        <v>0.43099999999999999</v>
      </c>
      <c r="N9" s="15">
        <v>300</v>
      </c>
      <c r="O9" s="1"/>
      <c r="P9" s="1"/>
      <c r="Q9" s="1"/>
      <c r="R9" s="1"/>
      <c r="S9" s="1"/>
      <c r="T9" s="50" t="s">
        <v>5</v>
      </c>
      <c r="U9" s="43">
        <f t="shared" si="0"/>
        <v>1.5668291901E-12</v>
      </c>
      <c r="V9" s="1"/>
      <c r="W9" s="50" t="s">
        <v>5</v>
      </c>
      <c r="X9" s="43">
        <f t="shared" si="1"/>
        <v>-1.6835344864E-10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</row>
    <row r="10" spans="1:86" ht="15.75" thickBot="1" x14ac:dyDescent="0.3">
      <c r="A10" s="1"/>
      <c r="B10" s="6"/>
      <c r="C10" s="9"/>
      <c r="D10" s="67" t="s">
        <v>23</v>
      </c>
      <c r="E10" s="40">
        <f>E9</f>
        <v>10.679595668067183</v>
      </c>
      <c r="F10" s="9"/>
      <c r="G10" s="9"/>
      <c r="H10" s="9"/>
      <c r="I10" s="10"/>
      <c r="J10" s="1"/>
      <c r="K10" s="1"/>
      <c r="L10" s="1"/>
      <c r="M10" s="14">
        <v>1.792</v>
      </c>
      <c r="N10" s="15">
        <v>600</v>
      </c>
      <c r="O10" s="1"/>
      <c r="P10" s="1"/>
      <c r="Q10" s="1"/>
      <c r="R10" s="1"/>
      <c r="S10" s="1"/>
      <c r="T10" s="50" t="s">
        <v>6</v>
      </c>
      <c r="U10" s="43">
        <f t="shared" si="0"/>
        <v>-1.6944529240000001E-15</v>
      </c>
      <c r="V10" s="1"/>
      <c r="W10" s="50" t="s">
        <v>6</v>
      </c>
      <c r="X10" s="43">
        <f t="shared" si="1"/>
        <v>1.1109794013E-13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</row>
    <row r="11" spans="1:86" x14ac:dyDescent="0.25">
      <c r="A11" s="1"/>
      <c r="B11" s="6"/>
      <c r="C11" s="9"/>
      <c r="D11" s="41"/>
      <c r="E11" s="42"/>
      <c r="F11" s="9"/>
      <c r="G11" s="9"/>
      <c r="H11" s="9"/>
      <c r="I11" s="10"/>
      <c r="J11" s="1"/>
      <c r="K11" s="1"/>
      <c r="L11" s="1"/>
      <c r="M11" s="14">
        <v>1.9750000000000001</v>
      </c>
      <c r="N11" s="15">
        <v>630</v>
      </c>
      <c r="O11" s="1"/>
      <c r="P11" s="1"/>
      <c r="Q11" s="1"/>
      <c r="R11" s="1"/>
      <c r="S11" s="1"/>
      <c r="T11" s="50" t="s">
        <v>7</v>
      </c>
      <c r="U11" s="43">
        <f t="shared" si="0"/>
        <v>6.2990347093999998E-19</v>
      </c>
      <c r="V11" s="1"/>
      <c r="W11" s="50" t="s">
        <v>7</v>
      </c>
      <c r="X11" s="43">
        <f t="shared" si="1"/>
        <v>-4.4515431032999998E-17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</row>
    <row r="12" spans="1:86" x14ac:dyDescent="0.25">
      <c r="A12" s="1"/>
      <c r="B12" s="6"/>
      <c r="C12" s="9"/>
      <c r="D12" s="9"/>
      <c r="E12" s="9"/>
      <c r="F12" s="9"/>
      <c r="G12" s="9"/>
      <c r="H12" s="9"/>
      <c r="I12" s="10"/>
      <c r="J12" s="1"/>
      <c r="K12" s="1"/>
      <c r="L12" s="1"/>
      <c r="M12" s="18">
        <v>2.431</v>
      </c>
      <c r="N12" s="19">
        <v>700</v>
      </c>
      <c r="O12" s="1"/>
      <c r="P12" s="1"/>
      <c r="Q12" s="1"/>
      <c r="R12" s="1"/>
      <c r="S12" s="1"/>
      <c r="T12" s="20"/>
      <c r="U12" s="56"/>
      <c r="V12" s="1"/>
      <c r="W12" s="50" t="s">
        <v>8</v>
      </c>
      <c r="X12" s="43">
        <f t="shared" si="1"/>
        <v>9.8975640821000003E-21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</row>
    <row r="13" spans="1:86" x14ac:dyDescent="0.25">
      <c r="A13" s="1"/>
      <c r="B13" s="6"/>
      <c r="C13" s="9"/>
      <c r="D13" s="50" t="s">
        <v>1</v>
      </c>
      <c r="E13" s="43">
        <v>0</v>
      </c>
      <c r="F13" s="9"/>
      <c r="G13" s="9"/>
      <c r="H13" s="9"/>
      <c r="I13" s="10"/>
      <c r="J13" s="1"/>
      <c r="K13" s="1"/>
      <c r="L13" s="1"/>
      <c r="M13" s="34"/>
      <c r="N13" s="35"/>
      <c r="O13" s="1"/>
      <c r="P13" s="1"/>
      <c r="Q13" s="1"/>
      <c r="R13" s="1"/>
      <c r="S13" s="1"/>
      <c r="T13" s="21"/>
      <c r="U13" s="57"/>
      <c r="V13" s="1"/>
      <c r="W13" s="50" t="s">
        <v>9</v>
      </c>
      <c r="X13" s="43">
        <f t="shared" si="1"/>
        <v>-9.3791330288999993E-25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</row>
    <row r="14" spans="1:86" ht="15.75" x14ac:dyDescent="0.3">
      <c r="A14" s="1"/>
      <c r="B14" s="6"/>
      <c r="C14" s="9"/>
      <c r="D14" s="50" t="s">
        <v>2</v>
      </c>
      <c r="E14" s="43">
        <v>-2.4650818346E-4</v>
      </c>
      <c r="F14" s="52" t="s">
        <v>11</v>
      </c>
      <c r="G14" s="109">
        <f>(POWER($E$7,1))</f>
        <v>1500</v>
      </c>
      <c r="H14" s="110"/>
      <c r="I14" s="10"/>
      <c r="J14" s="1"/>
      <c r="K14" s="1"/>
      <c r="L14" s="1"/>
      <c r="M14" s="23"/>
      <c r="N14" s="24"/>
      <c r="O14" s="1"/>
      <c r="P14" s="1"/>
      <c r="Q14" s="1"/>
      <c r="R14" s="1"/>
      <c r="S14" s="1"/>
      <c r="T14" s="21"/>
      <c r="U14" s="57"/>
      <c r="V14" s="1"/>
      <c r="W14" s="20"/>
      <c r="X14" s="56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</row>
    <row r="15" spans="1:86" ht="15.75" x14ac:dyDescent="0.3">
      <c r="A15" s="1"/>
      <c r="B15" s="6"/>
      <c r="C15" s="9"/>
      <c r="D15" s="50" t="s">
        <v>3</v>
      </c>
      <c r="E15" s="43">
        <v>5.9040421170999998E-6</v>
      </c>
      <c r="F15" s="52" t="s">
        <v>12</v>
      </c>
      <c r="G15" s="109">
        <f>(POWER($E$7,2))</f>
        <v>2250000</v>
      </c>
      <c r="H15" s="110"/>
      <c r="I15" s="10"/>
      <c r="J15" s="1"/>
      <c r="K15" s="1"/>
      <c r="L15" s="1"/>
      <c r="M15" s="23"/>
      <c r="N15" s="24"/>
      <c r="O15" s="1"/>
      <c r="P15" s="1"/>
      <c r="Q15" s="1"/>
      <c r="R15" s="1"/>
      <c r="S15" s="1"/>
      <c r="T15" s="21"/>
      <c r="U15" s="57"/>
      <c r="V15" s="1"/>
      <c r="W15" s="21"/>
      <c r="X15" s="57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</row>
    <row r="16" spans="1:86" ht="15.75" x14ac:dyDescent="0.3">
      <c r="A16" s="1"/>
      <c r="B16" s="6"/>
      <c r="C16" s="9"/>
      <c r="D16" s="50" t="s">
        <v>4</v>
      </c>
      <c r="E16" s="43">
        <v>-1.3257931636000001E-9</v>
      </c>
      <c r="F16" s="52" t="s">
        <v>13</v>
      </c>
      <c r="G16" s="109">
        <f>(POWER($E$7,3))</f>
        <v>3375000000</v>
      </c>
      <c r="H16" s="110"/>
      <c r="I16" s="10"/>
      <c r="J16" s="1"/>
      <c r="K16" s="1"/>
      <c r="L16" s="1"/>
      <c r="M16" s="23"/>
      <c r="N16" s="24"/>
      <c r="O16" s="1"/>
      <c r="P16" s="1"/>
      <c r="Q16" s="1"/>
      <c r="R16" s="1"/>
      <c r="S16" s="1"/>
      <c r="T16" s="21"/>
      <c r="U16" s="5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</row>
    <row r="17" spans="1:86" ht="15.75" x14ac:dyDescent="0.3">
      <c r="A17" s="1"/>
      <c r="B17" s="6"/>
      <c r="C17" s="9"/>
      <c r="D17" s="50" t="s">
        <v>5</v>
      </c>
      <c r="E17" s="43">
        <v>1.5668291901E-12</v>
      </c>
      <c r="F17" s="52" t="s">
        <v>14</v>
      </c>
      <c r="G17" s="109">
        <f>(POWER($E$7,4))</f>
        <v>5062500000000</v>
      </c>
      <c r="H17" s="1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21"/>
      <c r="U17" s="57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</row>
    <row r="18" spans="1:86" ht="15.75" x14ac:dyDescent="0.3">
      <c r="A18" s="1"/>
      <c r="B18" s="6"/>
      <c r="C18" s="9"/>
      <c r="D18" s="50" t="s">
        <v>6</v>
      </c>
      <c r="E18" s="43">
        <v>-1.6944529240000001E-15</v>
      </c>
      <c r="F18" s="52" t="s">
        <v>15</v>
      </c>
      <c r="G18" s="109">
        <f>(POWER($E$7,5))</f>
        <v>7593750000000000</v>
      </c>
      <c r="H18" s="1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21"/>
      <c r="U18" s="5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</row>
    <row r="19" spans="1:86" ht="15.75" x14ac:dyDescent="0.3">
      <c r="A19" s="1"/>
      <c r="B19" s="6"/>
      <c r="C19" s="9"/>
      <c r="D19" s="50" t="s">
        <v>7</v>
      </c>
      <c r="E19" s="43">
        <v>6.2990347093999998E-19</v>
      </c>
      <c r="F19" s="52" t="s">
        <v>16</v>
      </c>
      <c r="G19" s="109">
        <f>(POWER($E$7,6))</f>
        <v>1.1390625E+19</v>
      </c>
      <c r="H19" s="1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21"/>
      <c r="U19" s="5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</row>
    <row r="20" spans="1:86" ht="15.75" x14ac:dyDescent="0.3">
      <c r="A20" s="1"/>
      <c r="B20" s="6"/>
      <c r="C20" s="9"/>
      <c r="D20" s="20"/>
      <c r="E20" s="56"/>
      <c r="F20" s="25"/>
      <c r="G20" s="111"/>
      <c r="H20" s="111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</row>
    <row r="21" spans="1:86" ht="15.75" customHeight="1" x14ac:dyDescent="0.3">
      <c r="A21" s="1"/>
      <c r="B21" s="6"/>
      <c r="C21" s="9"/>
      <c r="D21" s="21"/>
      <c r="E21" s="57"/>
      <c r="F21" s="31"/>
      <c r="G21" s="99"/>
      <c r="H21" s="99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9"/>
      <c r="X21" s="9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</row>
    <row r="22" spans="1:86" ht="15.75" x14ac:dyDescent="0.3">
      <c r="A22" s="1"/>
      <c r="B22" s="6"/>
      <c r="C22" s="9"/>
      <c r="D22" s="21"/>
      <c r="E22" s="57"/>
      <c r="F22" s="31"/>
      <c r="G22" s="99"/>
      <c r="H22" s="9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9"/>
      <c r="X22" s="9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</row>
    <row r="23" spans="1:86" ht="15.75" x14ac:dyDescent="0.3">
      <c r="A23" s="1"/>
      <c r="B23" s="6"/>
      <c r="C23" s="9"/>
      <c r="D23" s="21"/>
      <c r="E23" s="57"/>
      <c r="F23" s="31"/>
      <c r="G23" s="99"/>
      <c r="H23" s="99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</row>
    <row r="24" spans="1:86" ht="15.75" x14ac:dyDescent="0.3">
      <c r="A24" s="1"/>
      <c r="B24" s="6"/>
      <c r="C24" s="9"/>
      <c r="D24" s="21"/>
      <c r="E24" s="57"/>
      <c r="F24" s="31"/>
      <c r="G24" s="99"/>
      <c r="H24" s="99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</row>
    <row r="25" spans="1:86" ht="15.75" customHeight="1" thickBot="1" x14ac:dyDescent="0.35">
      <c r="A25" s="1"/>
      <c r="B25" s="26"/>
      <c r="C25" s="27"/>
      <c r="D25" s="44"/>
      <c r="E25" s="58"/>
      <c r="F25" s="28"/>
      <c r="G25" s="97"/>
      <c r="H25" s="97"/>
      <c r="I25" s="2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</row>
    <row r="26" spans="1:86" ht="15.75" customHeight="1" x14ac:dyDescent="0.3">
      <c r="A26" s="1"/>
      <c r="B26" s="4"/>
      <c r="C26" s="4"/>
      <c r="D26" s="41"/>
      <c r="E26" s="59"/>
      <c r="F26" s="30"/>
      <c r="G26" s="98"/>
      <c r="H26" s="98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</row>
    <row r="27" spans="1:86" ht="15.75" customHeight="1" x14ac:dyDescent="0.3">
      <c r="A27" s="1"/>
      <c r="B27" s="9"/>
      <c r="C27" s="9"/>
      <c r="D27" s="21"/>
      <c r="E27" s="57"/>
      <c r="F27" s="31"/>
      <c r="G27" s="99"/>
      <c r="H27" s="99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</row>
    <row r="28" spans="1:86" ht="15.75" customHeight="1" x14ac:dyDescent="0.3">
      <c r="A28" s="1"/>
      <c r="B28" s="9"/>
      <c r="C28" s="9"/>
      <c r="D28" s="9"/>
      <c r="E28" s="9"/>
      <c r="F28" s="31"/>
      <c r="G28" s="31"/>
      <c r="H28" s="32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</row>
    <row r="29" spans="1:86" ht="15.75" customHeight="1" x14ac:dyDescent="0.3">
      <c r="A29" s="1"/>
      <c r="B29" s="9"/>
      <c r="C29" s="9"/>
      <c r="D29" s="9"/>
      <c r="E29" s="9"/>
      <c r="F29" s="31"/>
      <c r="G29" s="31"/>
      <c r="H29" s="32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</row>
    <row r="30" spans="1:86" ht="15.75" customHeight="1" x14ac:dyDescent="0.25">
      <c r="A30" s="1"/>
      <c r="B30" s="9"/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</row>
    <row r="31" spans="1:86" ht="15.75" customHeight="1" x14ac:dyDescent="0.25">
      <c r="A31" s="1"/>
      <c r="B31" s="9"/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</row>
    <row r="32" spans="1:86" ht="15.75" customHeight="1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</row>
    <row r="33" spans="1:86" ht="17.100000000000001" customHeight="1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</row>
    <row r="34" spans="1:86" ht="17.100000000000001" customHeight="1" thickBot="1" x14ac:dyDescent="0.45">
      <c r="A34" s="1"/>
      <c r="B34" s="6"/>
      <c r="C34" s="100" t="s">
        <v>24</v>
      </c>
      <c r="D34" s="101"/>
      <c r="E34" s="101"/>
      <c r="F34" s="7"/>
      <c r="G34" s="33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</row>
    <row r="35" spans="1:86" ht="17.100000000000001" customHeight="1" thickBot="1" x14ac:dyDescent="0.35">
      <c r="A35" s="1"/>
      <c r="B35" s="6"/>
      <c r="C35" s="53" t="s">
        <v>19</v>
      </c>
      <c r="D35" s="38"/>
      <c r="E35" s="47" t="s">
        <v>26</v>
      </c>
      <c r="F35" s="9"/>
      <c r="G35" s="9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</row>
    <row r="36" spans="1:86" ht="17.100000000000001" customHeight="1" x14ac:dyDescent="0.4">
      <c r="A36" s="1"/>
      <c r="B36" s="6"/>
      <c r="C36" s="64"/>
      <c r="D36" s="8"/>
      <c r="E36" s="39"/>
      <c r="F36" s="9"/>
      <c r="G36" s="9"/>
      <c r="H36" s="9"/>
      <c r="I36" s="10"/>
      <c r="J36" s="1"/>
      <c r="K36" s="1"/>
      <c r="L36" s="1"/>
      <c r="M36" s="48" t="s">
        <v>0</v>
      </c>
      <c r="N36" s="49" t="s">
        <v>10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</row>
    <row r="37" spans="1:86" ht="17.100000000000001" customHeight="1" thickBot="1" x14ac:dyDescent="0.3">
      <c r="A37" s="1"/>
      <c r="B37" s="6"/>
      <c r="C37" s="9"/>
      <c r="D37" s="9"/>
      <c r="E37" s="12"/>
      <c r="F37" s="9"/>
      <c r="G37" s="9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</row>
    <row r="38" spans="1:86" ht="15" customHeight="1" thickBot="1" x14ac:dyDescent="0.3">
      <c r="A38" s="1"/>
      <c r="B38" s="6"/>
      <c r="C38" s="102" t="s">
        <v>22</v>
      </c>
      <c r="D38" s="103"/>
      <c r="E38" s="104">
        <f>'Entrada de dados'!H13</f>
        <v>1500</v>
      </c>
      <c r="F38" s="105"/>
      <c r="G38" s="105"/>
      <c r="H38" s="13"/>
      <c r="I38" s="10"/>
      <c r="J38" s="1"/>
      <c r="K38" s="1"/>
      <c r="L38" s="1"/>
      <c r="M38" s="18">
        <v>1.792</v>
      </c>
      <c r="N38" s="19">
        <v>600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</row>
    <row r="39" spans="1:86" ht="15.75" thickBot="1" x14ac:dyDescent="0.3">
      <c r="A39" s="1"/>
      <c r="B39" s="6"/>
      <c r="C39" s="9"/>
      <c r="D39" s="16"/>
      <c r="E39" s="12"/>
      <c r="F39" s="9"/>
      <c r="G39" s="9"/>
      <c r="H39" s="9"/>
      <c r="I39" s="10"/>
      <c r="J39" s="1"/>
      <c r="K39" s="1"/>
      <c r="L39" s="1"/>
      <c r="M39" s="14">
        <v>1.9810000000000001</v>
      </c>
      <c r="N39" s="15">
        <v>631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</row>
    <row r="40" spans="1:86" ht="15.75" thickBot="1" x14ac:dyDescent="0.3">
      <c r="A40" s="1"/>
      <c r="B40" s="6"/>
      <c r="C40" s="9"/>
      <c r="D40" s="51" t="s">
        <v>20</v>
      </c>
      <c r="E40" s="106">
        <f>(E44+E45*G45+E46*G46+E47*G47+E48*G48+E49*G49+E50*G50+E51*G51+E52*G52)</f>
        <v>10.099060822181876</v>
      </c>
      <c r="F40" s="107"/>
      <c r="G40" s="107"/>
      <c r="H40" s="17"/>
      <c r="I40" s="10"/>
      <c r="J40" s="1"/>
      <c r="K40" s="1"/>
      <c r="L40" s="1"/>
      <c r="M40" s="14">
        <v>3.9569999999999999</v>
      </c>
      <c r="N40" s="15">
        <v>900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</row>
    <row r="41" spans="1:86" ht="15.75" thickBot="1" x14ac:dyDescent="0.3">
      <c r="A41" s="1"/>
      <c r="B41" s="6"/>
      <c r="C41" s="9"/>
      <c r="D41" s="65" t="s">
        <v>23</v>
      </c>
      <c r="E41" s="40">
        <f>E40</f>
        <v>10.099060822181876</v>
      </c>
      <c r="F41" s="9"/>
      <c r="G41" s="9"/>
      <c r="H41" s="9"/>
      <c r="I41" s="10"/>
      <c r="J41" s="1"/>
      <c r="K41" s="1"/>
      <c r="L41" s="1"/>
      <c r="M41" s="14">
        <v>7.8479999999999999</v>
      </c>
      <c r="N41" s="15">
        <v>1300</v>
      </c>
      <c r="O41" s="1"/>
      <c r="P41" s="1"/>
      <c r="Q41" s="1"/>
      <c r="R41" s="1"/>
      <c r="S41" s="1"/>
      <c r="T41" s="1"/>
      <c r="U41" s="1"/>
      <c r="V41" s="1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</row>
    <row r="42" spans="1:86" x14ac:dyDescent="0.25">
      <c r="A42" s="1"/>
      <c r="B42" s="6"/>
      <c r="C42" s="9"/>
      <c r="D42" s="41"/>
      <c r="E42" s="42"/>
      <c r="F42" s="9"/>
      <c r="G42" s="9"/>
      <c r="H42" s="9"/>
      <c r="I42" s="10"/>
      <c r="J42" s="1"/>
      <c r="K42" s="1"/>
      <c r="L42" s="1"/>
      <c r="M42" s="14">
        <v>10.099</v>
      </c>
      <c r="N42" s="15">
        <v>1500</v>
      </c>
      <c r="O42" s="1"/>
      <c r="P42" s="1"/>
      <c r="Q42" s="1"/>
      <c r="R42" s="1"/>
      <c r="S42" s="1"/>
      <c r="T42" s="1"/>
      <c r="U42" s="1"/>
      <c r="V42" s="1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</row>
    <row r="43" spans="1:86" x14ac:dyDescent="0.25">
      <c r="A43" s="1"/>
      <c r="B43" s="6"/>
      <c r="C43" s="9"/>
      <c r="D43" s="9"/>
      <c r="E43" s="9"/>
      <c r="F43" s="9"/>
      <c r="G43" s="9"/>
      <c r="H43" s="9"/>
      <c r="I43" s="10"/>
      <c r="J43" s="1"/>
      <c r="K43" s="1"/>
      <c r="L43" s="1"/>
      <c r="M43" s="14">
        <v>13.82</v>
      </c>
      <c r="N43" s="15">
        <v>1820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</row>
    <row r="44" spans="1:86" x14ac:dyDescent="0.25">
      <c r="A44" s="1"/>
      <c r="B44" s="6"/>
      <c r="C44" s="9"/>
      <c r="D44" s="50" t="s">
        <v>1</v>
      </c>
      <c r="E44" s="43">
        <v>-3.8938168621</v>
      </c>
      <c r="F44" s="9"/>
      <c r="G44" s="9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</row>
    <row r="45" spans="1:86" ht="15.75" x14ac:dyDescent="0.3">
      <c r="A45" s="1"/>
      <c r="B45" s="6"/>
      <c r="C45" s="9"/>
      <c r="D45" s="50" t="s">
        <v>2</v>
      </c>
      <c r="E45" s="43">
        <v>2.8571747469999999E-2</v>
      </c>
      <c r="F45" s="52" t="s">
        <v>11</v>
      </c>
      <c r="G45" s="93">
        <f>(POWER($E$38,1))</f>
        <v>1500</v>
      </c>
      <c r="H45" s="94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</row>
    <row r="46" spans="1:86" ht="15.75" x14ac:dyDescent="0.3">
      <c r="A46" s="1"/>
      <c r="B46" s="6"/>
      <c r="C46" s="9"/>
      <c r="D46" s="50" t="s">
        <v>3</v>
      </c>
      <c r="E46" s="43">
        <v>-8.4885104784999997E-5</v>
      </c>
      <c r="F46" s="52" t="s">
        <v>12</v>
      </c>
      <c r="G46" s="93">
        <f>(POWER($E$38,2))</f>
        <v>2250000</v>
      </c>
      <c r="H46" s="94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</row>
    <row r="47" spans="1:86" ht="15.75" x14ac:dyDescent="0.3">
      <c r="A47" s="1"/>
      <c r="B47" s="6"/>
      <c r="C47" s="9"/>
      <c r="D47" s="50" t="s">
        <v>4</v>
      </c>
      <c r="E47" s="43">
        <v>1.5785280164000001E-7</v>
      </c>
      <c r="F47" s="52" t="s">
        <v>13</v>
      </c>
      <c r="G47" s="93">
        <f>(POWER($E$38,3))</f>
        <v>3375000000</v>
      </c>
      <c r="H47" s="94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</row>
    <row r="48" spans="1:86" ht="15.75" x14ac:dyDescent="0.3">
      <c r="A48" s="1"/>
      <c r="B48" s="6"/>
      <c r="C48" s="9"/>
      <c r="D48" s="50" t="s">
        <v>5</v>
      </c>
      <c r="E48" s="43">
        <v>-1.6835344864E-10</v>
      </c>
      <c r="F48" s="52" t="s">
        <v>14</v>
      </c>
      <c r="G48" s="93">
        <f>(POWER($E$38,4))</f>
        <v>5062500000000</v>
      </c>
      <c r="H48" s="94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</row>
    <row r="49" spans="1:86" ht="15.75" x14ac:dyDescent="0.3">
      <c r="A49" s="1"/>
      <c r="B49" s="6"/>
      <c r="C49" s="9"/>
      <c r="D49" s="50" t="s">
        <v>6</v>
      </c>
      <c r="E49" s="43">
        <v>1.1109794013E-13</v>
      </c>
      <c r="F49" s="52" t="s">
        <v>15</v>
      </c>
      <c r="G49" s="93">
        <f>(POWER($E$38,5))</f>
        <v>7593750000000000</v>
      </c>
      <c r="H49" s="94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</row>
    <row r="50" spans="1:86" ht="15.75" x14ac:dyDescent="0.3">
      <c r="A50" s="1"/>
      <c r="B50" s="6"/>
      <c r="C50" s="9"/>
      <c r="D50" s="50" t="s">
        <v>7</v>
      </c>
      <c r="E50" s="43">
        <v>-4.4515431032999998E-17</v>
      </c>
      <c r="F50" s="52" t="s">
        <v>16</v>
      </c>
      <c r="G50" s="93">
        <f>(POWER($E$38,6))</f>
        <v>1.1390625E+19</v>
      </c>
      <c r="H50" s="94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</row>
    <row r="51" spans="1:86" ht="15.75" x14ac:dyDescent="0.3">
      <c r="A51" s="1"/>
      <c r="B51" s="6"/>
      <c r="C51" s="9"/>
      <c r="D51" s="50" t="s">
        <v>8</v>
      </c>
      <c r="E51" s="43">
        <v>9.8975640821000003E-21</v>
      </c>
      <c r="F51" s="52" t="s">
        <v>17</v>
      </c>
      <c r="G51" s="93">
        <f>(POWER($E$38,7))</f>
        <v>1.70859375E+22</v>
      </c>
      <c r="H51" s="94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</row>
    <row r="52" spans="1:86" ht="15.75" x14ac:dyDescent="0.3">
      <c r="A52" s="1"/>
      <c r="B52" s="6"/>
      <c r="C52" s="9"/>
      <c r="D52" s="50" t="s">
        <v>9</v>
      </c>
      <c r="E52" s="43">
        <v>-9.3791330288999993E-25</v>
      </c>
      <c r="F52" s="52" t="s">
        <v>18</v>
      </c>
      <c r="G52" s="93">
        <f>(POWER($E$38,8))</f>
        <v>2.5628906249999999E+25</v>
      </c>
      <c r="H52" s="94"/>
      <c r="I52" s="10"/>
      <c r="J52" s="1"/>
      <c r="K52" s="3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</row>
    <row r="53" spans="1:86" ht="15.75" x14ac:dyDescent="0.3">
      <c r="A53" s="1"/>
      <c r="B53" s="6"/>
      <c r="C53" s="9"/>
      <c r="D53" s="20"/>
      <c r="E53" s="56"/>
      <c r="F53" s="25"/>
      <c r="G53" s="95"/>
      <c r="H53" s="95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</row>
    <row r="54" spans="1:86" ht="15.75" x14ac:dyDescent="0.3">
      <c r="A54" s="1"/>
      <c r="B54" s="6"/>
      <c r="C54" s="9"/>
      <c r="D54" s="21"/>
      <c r="E54" s="57"/>
      <c r="F54" s="31"/>
      <c r="G54" s="96"/>
      <c r="H54" s="96"/>
      <c r="I54" s="10"/>
      <c r="J54" s="1"/>
      <c r="K54" s="37"/>
      <c r="L54" s="3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</row>
    <row r="55" spans="1:86" ht="15.75" x14ac:dyDescent="0.3">
      <c r="A55" s="1"/>
      <c r="B55" s="6"/>
      <c r="C55" s="9"/>
      <c r="D55" s="9"/>
      <c r="E55" s="9"/>
      <c r="F55" s="31"/>
      <c r="G55" s="60"/>
      <c r="H55" s="61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</row>
    <row r="56" spans="1:86" ht="16.5" thickBot="1" x14ac:dyDescent="0.35">
      <c r="A56" s="1"/>
      <c r="B56" s="26"/>
      <c r="C56" s="27"/>
      <c r="D56" s="44"/>
      <c r="E56" s="45"/>
      <c r="F56" s="28"/>
      <c r="G56" s="46"/>
      <c r="H56" s="46"/>
      <c r="I56" s="2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</row>
    <row r="57" spans="1:86" ht="15.75" x14ac:dyDescent="0.3">
      <c r="A57" s="1"/>
      <c r="B57" s="9"/>
      <c r="C57" s="9"/>
      <c r="D57" s="21"/>
      <c r="E57" s="22"/>
      <c r="F57" s="31"/>
      <c r="G57" s="37"/>
      <c r="H57" s="37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</row>
    <row r="58" spans="1:86" x14ac:dyDescent="0.25">
      <c r="A58" s="1"/>
      <c r="B58" s="9"/>
      <c r="C58" s="9"/>
      <c r="D58" s="9"/>
      <c r="E58" s="9"/>
      <c r="F58" s="9"/>
      <c r="G58" s="9"/>
      <c r="H58" s="9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</row>
    <row r="59" spans="1:86" x14ac:dyDescent="0.25">
      <c r="A59" s="1"/>
      <c r="B59" s="9"/>
      <c r="C59" s="9"/>
      <c r="D59" s="9"/>
      <c r="E59" s="9"/>
      <c r="F59" s="9"/>
      <c r="G59" s="9"/>
      <c r="H59" s="9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</row>
    <row r="60" spans="1:86" x14ac:dyDescent="0.25">
      <c r="A60" s="1"/>
      <c r="B60" s="9"/>
      <c r="C60" s="9"/>
      <c r="D60" s="9"/>
      <c r="E60" s="9"/>
      <c r="F60" s="9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</row>
    <row r="61" spans="1:86" x14ac:dyDescent="0.25">
      <c r="A61" s="1"/>
      <c r="B61" s="9"/>
      <c r="C61" s="9"/>
      <c r="D61" s="9"/>
      <c r="E61" s="9"/>
      <c r="F61" s="9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</row>
    <row r="62" spans="1:86" x14ac:dyDescent="0.25">
      <c r="A62" s="1"/>
      <c r="B62" s="9"/>
      <c r="C62" s="9"/>
      <c r="D62" s="9"/>
      <c r="E62" s="87"/>
      <c r="F62" s="9"/>
      <c r="G62" s="9"/>
      <c r="H62" s="9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</row>
    <row r="63" spans="1:86" x14ac:dyDescent="0.25">
      <c r="A63" s="1"/>
      <c r="B63" s="1"/>
      <c r="C63" s="1"/>
      <c r="D63" s="1"/>
      <c r="E63" s="3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</row>
    <row r="64" spans="1:8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</row>
    <row r="65" spans="1:86" x14ac:dyDescent="0.25">
      <c r="A65" s="1"/>
      <c r="B65" s="1"/>
      <c r="C65" s="1"/>
      <c r="D65" s="1"/>
      <c r="E65" s="3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</row>
    <row r="66" spans="1:8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</row>
    <row r="67" spans="1:8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</row>
    <row r="68" spans="1:8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</row>
    <row r="69" spans="1:8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</row>
    <row r="70" spans="1:8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</row>
    <row r="71" spans="1:8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</row>
    <row r="72" spans="1:8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</row>
    <row r="73" spans="1:8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</row>
    <row r="74" spans="1:8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</row>
    <row r="75" spans="1:8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</row>
    <row r="76" spans="1:8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</row>
    <row r="77" spans="1:8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</row>
    <row r="78" spans="1:8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</row>
    <row r="79" spans="1:8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</row>
    <row r="80" spans="1:8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</row>
    <row r="81" spans="1:8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</row>
    <row r="82" spans="1:8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</row>
    <row r="83" spans="1:8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</row>
    <row r="84" spans="1:8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</row>
    <row r="85" spans="1:8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</row>
    <row r="86" spans="1:8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</row>
    <row r="87" spans="1:8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</row>
    <row r="88" spans="1:8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</row>
    <row r="89" spans="1:8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</row>
    <row r="90" spans="1:8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</row>
    <row r="91" spans="1:8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</row>
    <row r="92" spans="1:8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</row>
    <row r="93" spans="1:8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</row>
    <row r="94" spans="1:8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</row>
    <row r="95" spans="1:8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</row>
    <row r="96" spans="1:8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</row>
    <row r="97" spans="1:8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</row>
    <row r="98" spans="1:8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</row>
    <row r="99" spans="1:8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</row>
    <row r="100" spans="1:8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</row>
    <row r="101" spans="1:8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</row>
    <row r="102" spans="1:8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</row>
    <row r="103" spans="1:8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</row>
    <row r="104" spans="1:8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</row>
    <row r="105" spans="1:8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66"/>
      <c r="BD105" s="66"/>
      <c r="BE105" s="66"/>
      <c r="BF105" s="66"/>
    </row>
    <row r="106" spans="1:8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66"/>
      <c r="BD106" s="66"/>
      <c r="BE106" s="66"/>
      <c r="BF106" s="66"/>
    </row>
    <row r="107" spans="1:8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66"/>
      <c r="BD107" s="66"/>
      <c r="BE107" s="66"/>
      <c r="BF107" s="66"/>
    </row>
    <row r="108" spans="1:8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66"/>
      <c r="BD108" s="66"/>
      <c r="BE108" s="66"/>
      <c r="BF108" s="66"/>
    </row>
    <row r="109" spans="1:8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66"/>
      <c r="BD109" s="66"/>
      <c r="BE109" s="66"/>
      <c r="BF109" s="66"/>
    </row>
    <row r="110" spans="1:8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66"/>
      <c r="BD110" s="66"/>
      <c r="BE110" s="66"/>
      <c r="BF110" s="66"/>
    </row>
    <row r="111" spans="1:8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66"/>
      <c r="BD111" s="66"/>
      <c r="BE111" s="66"/>
      <c r="BF111" s="66"/>
    </row>
    <row r="112" spans="1:8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66"/>
      <c r="BD112" s="66"/>
      <c r="BE112" s="66"/>
      <c r="BF112" s="66"/>
    </row>
    <row r="113" spans="1:5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66"/>
      <c r="BD113" s="66"/>
      <c r="BE113" s="66"/>
      <c r="BF113" s="66"/>
    </row>
    <row r="114" spans="1:5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66"/>
      <c r="BD114" s="66"/>
      <c r="BE114" s="66"/>
      <c r="BF114" s="66"/>
    </row>
    <row r="115" spans="1:5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66"/>
      <c r="BD115" s="66"/>
      <c r="BE115" s="66"/>
      <c r="BF115" s="66"/>
    </row>
    <row r="116" spans="1:5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66"/>
      <c r="BD116" s="66"/>
      <c r="BE116" s="66"/>
      <c r="BF116" s="66"/>
    </row>
    <row r="117" spans="1:5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66"/>
      <c r="BD117" s="66"/>
      <c r="BE117" s="66"/>
      <c r="BF117" s="66"/>
    </row>
    <row r="118" spans="1:5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66"/>
      <c r="BD118" s="66"/>
      <c r="BE118" s="66"/>
      <c r="BF118" s="66"/>
    </row>
    <row r="119" spans="1:5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66"/>
      <c r="BD119" s="66"/>
      <c r="BE119" s="66"/>
      <c r="BF119" s="66"/>
    </row>
    <row r="120" spans="1:5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66"/>
      <c r="BD120" s="66"/>
      <c r="BE120" s="66"/>
      <c r="BF120" s="66"/>
    </row>
    <row r="121" spans="1:5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66"/>
      <c r="BD121" s="66"/>
      <c r="BE121" s="66"/>
      <c r="BF121" s="66"/>
    </row>
    <row r="122" spans="1:5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66"/>
      <c r="BD122" s="66"/>
      <c r="BE122" s="66"/>
      <c r="BF122" s="66"/>
    </row>
    <row r="123" spans="1:5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66"/>
      <c r="BD123" s="66"/>
      <c r="BE123" s="66"/>
      <c r="BF123" s="66"/>
    </row>
    <row r="124" spans="1:5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66"/>
      <c r="BD124" s="66"/>
      <c r="BE124" s="66"/>
      <c r="BF124" s="66"/>
    </row>
    <row r="125" spans="1:5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66"/>
      <c r="BD125" s="66"/>
      <c r="BE125" s="66"/>
      <c r="BF125" s="66"/>
    </row>
    <row r="126" spans="1:5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66"/>
      <c r="BD126" s="66"/>
      <c r="BE126" s="66"/>
      <c r="BF126" s="66"/>
    </row>
    <row r="127" spans="1:5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66"/>
      <c r="BD127" s="66"/>
      <c r="BE127" s="66"/>
      <c r="BF127" s="66"/>
    </row>
    <row r="128" spans="1:5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66"/>
      <c r="BD128" s="66"/>
      <c r="BE128" s="66"/>
      <c r="BF128" s="66"/>
    </row>
    <row r="129" spans="1:5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66"/>
      <c r="BD129" s="66"/>
      <c r="BE129" s="66"/>
      <c r="BF129" s="66"/>
    </row>
    <row r="130" spans="1:5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66"/>
      <c r="BD130" s="66"/>
      <c r="BE130" s="66"/>
      <c r="BF130" s="66"/>
    </row>
    <row r="131" spans="1:5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66"/>
      <c r="BD131" s="66"/>
      <c r="BE131" s="66"/>
      <c r="BF131" s="66"/>
    </row>
    <row r="132" spans="1:5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66"/>
      <c r="BD132" s="66"/>
      <c r="BE132" s="66"/>
      <c r="BF132" s="66"/>
    </row>
    <row r="133" spans="1:5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66"/>
      <c r="BD133" s="66"/>
      <c r="BE133" s="66"/>
      <c r="BF133" s="66"/>
    </row>
    <row r="134" spans="1:5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66"/>
      <c r="BD134" s="66"/>
      <c r="BE134" s="66"/>
      <c r="BF134" s="66"/>
    </row>
    <row r="135" spans="1:5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66"/>
      <c r="BD135" s="66"/>
      <c r="BE135" s="66"/>
      <c r="BF135" s="66"/>
    </row>
    <row r="136" spans="1:5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66"/>
      <c r="BD136" s="66"/>
      <c r="BE136" s="66"/>
      <c r="BF136" s="66"/>
    </row>
    <row r="137" spans="1:5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66"/>
      <c r="BD137" s="66"/>
      <c r="BE137" s="66"/>
      <c r="BF137" s="66"/>
    </row>
    <row r="138" spans="1:5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66"/>
      <c r="BD138" s="66"/>
      <c r="BE138" s="66"/>
      <c r="BF138" s="66"/>
    </row>
    <row r="139" spans="1:5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66"/>
      <c r="BD139" s="66"/>
      <c r="BE139" s="66"/>
      <c r="BF139" s="66"/>
    </row>
    <row r="140" spans="1:5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66"/>
      <c r="BD140" s="66"/>
      <c r="BE140" s="66"/>
      <c r="BF140" s="66"/>
    </row>
    <row r="141" spans="1:5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66"/>
      <c r="BD141" s="66"/>
      <c r="BE141" s="66"/>
      <c r="BF141" s="66"/>
    </row>
    <row r="142" spans="1:5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66"/>
      <c r="BD142" s="66"/>
      <c r="BE142" s="66"/>
      <c r="BF142" s="66"/>
    </row>
    <row r="143" spans="1:5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66"/>
      <c r="BD143" s="66"/>
      <c r="BE143" s="66"/>
      <c r="BF143" s="66"/>
    </row>
    <row r="144" spans="1:5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66"/>
      <c r="BD144" s="66"/>
      <c r="BE144" s="66"/>
      <c r="BF144" s="66"/>
    </row>
    <row r="145" spans="1:5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66"/>
      <c r="BD145" s="66"/>
      <c r="BE145" s="66"/>
      <c r="BF145" s="66"/>
    </row>
    <row r="146" spans="1:5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66"/>
      <c r="BD146" s="66"/>
      <c r="BE146" s="66"/>
      <c r="BF146" s="66"/>
    </row>
    <row r="147" spans="1:5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66"/>
      <c r="BD147" s="66"/>
      <c r="BE147" s="66"/>
      <c r="BF147" s="66"/>
    </row>
    <row r="148" spans="1:5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66"/>
      <c r="BD148" s="66"/>
      <c r="BE148" s="66"/>
      <c r="BF148" s="66"/>
    </row>
    <row r="149" spans="1:5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66"/>
      <c r="BD149" s="66"/>
      <c r="BE149" s="66"/>
      <c r="BF149" s="66"/>
    </row>
    <row r="150" spans="1:5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66"/>
      <c r="BD150" s="66"/>
      <c r="BE150" s="66"/>
      <c r="BF150" s="66"/>
    </row>
    <row r="151" spans="1:5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66"/>
      <c r="BD151" s="66"/>
      <c r="BE151" s="66"/>
      <c r="BF151" s="66"/>
    </row>
    <row r="152" spans="1:5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66"/>
      <c r="BD152" s="66"/>
      <c r="BE152" s="66"/>
      <c r="BF152" s="66"/>
    </row>
    <row r="153" spans="1:5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66"/>
      <c r="BD153" s="66"/>
      <c r="BE153" s="66"/>
      <c r="BF153" s="66"/>
    </row>
    <row r="154" spans="1:5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66"/>
      <c r="BD154" s="66"/>
      <c r="BE154" s="66"/>
      <c r="BF154" s="66"/>
    </row>
    <row r="155" spans="1:5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66"/>
      <c r="BD155" s="66"/>
      <c r="BE155" s="66"/>
      <c r="BF155" s="66"/>
    </row>
    <row r="156" spans="1:5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66"/>
      <c r="BD156" s="66"/>
      <c r="BE156" s="66"/>
      <c r="BF156" s="66"/>
    </row>
    <row r="157" spans="1:5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66"/>
      <c r="BD157" s="66"/>
      <c r="BE157" s="66"/>
      <c r="BF157" s="66"/>
    </row>
    <row r="158" spans="1:5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66"/>
      <c r="BD158" s="66"/>
      <c r="BE158" s="66"/>
      <c r="BF158" s="66"/>
    </row>
    <row r="159" spans="1:5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66"/>
      <c r="BD159" s="66"/>
      <c r="BE159" s="66"/>
      <c r="BF159" s="66"/>
    </row>
    <row r="160" spans="1:5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66"/>
      <c r="BD160" s="66"/>
      <c r="BE160" s="66"/>
      <c r="BF160" s="66"/>
    </row>
    <row r="161" spans="1:5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66"/>
      <c r="BD161" s="66"/>
      <c r="BE161" s="66"/>
      <c r="BF161" s="66"/>
    </row>
    <row r="162" spans="1:5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66"/>
      <c r="BD162" s="66"/>
      <c r="BE162" s="66"/>
      <c r="BF162" s="66"/>
    </row>
    <row r="163" spans="1:5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66"/>
      <c r="BD163" s="66"/>
      <c r="BE163" s="66"/>
      <c r="BF163" s="66"/>
    </row>
    <row r="164" spans="1:5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66"/>
      <c r="BD164" s="66"/>
      <c r="BE164" s="66"/>
      <c r="BF164" s="66"/>
    </row>
    <row r="165" spans="1:5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66"/>
      <c r="BD165" s="66"/>
      <c r="BE165" s="66"/>
      <c r="BF165" s="66"/>
    </row>
    <row r="166" spans="1:5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66"/>
      <c r="BD166" s="66"/>
      <c r="BE166" s="66"/>
      <c r="BF166" s="66"/>
    </row>
    <row r="167" spans="1:5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66"/>
      <c r="BD167" s="66"/>
      <c r="BE167" s="66"/>
      <c r="BF167" s="66"/>
    </row>
    <row r="168" spans="1:5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66"/>
      <c r="BD168" s="66"/>
      <c r="BE168" s="66"/>
      <c r="BF168" s="66"/>
    </row>
    <row r="169" spans="1:5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66"/>
      <c r="BD169" s="66"/>
      <c r="BE169" s="66"/>
      <c r="BF169" s="66"/>
    </row>
    <row r="170" spans="1:5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66"/>
      <c r="BD170" s="66"/>
      <c r="BE170" s="66"/>
      <c r="BF170" s="66"/>
    </row>
    <row r="171" spans="1:5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66"/>
      <c r="BD171" s="66"/>
      <c r="BE171" s="66"/>
      <c r="BF171" s="66"/>
    </row>
    <row r="172" spans="1:5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66"/>
      <c r="BD172" s="66"/>
      <c r="BE172" s="66"/>
      <c r="BF172" s="66"/>
    </row>
    <row r="173" spans="1:5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66"/>
      <c r="BD173" s="66"/>
      <c r="BE173" s="66"/>
      <c r="BF173" s="66"/>
    </row>
    <row r="174" spans="1:5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66"/>
      <c r="BD174" s="66"/>
      <c r="BE174" s="66"/>
      <c r="BF174" s="66"/>
    </row>
    <row r="175" spans="1:5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66"/>
      <c r="BD175" s="66"/>
      <c r="BE175" s="66"/>
      <c r="BF175" s="66"/>
    </row>
    <row r="176" spans="1:5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66"/>
      <c r="BD176" s="66"/>
      <c r="BE176" s="66"/>
      <c r="BF176" s="66"/>
    </row>
    <row r="177" spans="1:5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66"/>
      <c r="BD177" s="66"/>
      <c r="BE177" s="66"/>
      <c r="BF177" s="66"/>
    </row>
    <row r="178" spans="1:5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66"/>
      <c r="BD178" s="66"/>
      <c r="BE178" s="66"/>
      <c r="BF178" s="66"/>
    </row>
    <row r="179" spans="1:5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66"/>
      <c r="BD179" s="66"/>
      <c r="BE179" s="66"/>
      <c r="BF179" s="66"/>
    </row>
    <row r="180" spans="1:5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66"/>
      <c r="BD180" s="66"/>
      <c r="BE180" s="66"/>
      <c r="BF180" s="66"/>
    </row>
    <row r="181" spans="1:5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66"/>
      <c r="BD181" s="66"/>
      <c r="BE181" s="66"/>
      <c r="BF181" s="66"/>
    </row>
    <row r="182" spans="1:5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66"/>
      <c r="BD182" s="66"/>
      <c r="BE182" s="66"/>
      <c r="BF182" s="66"/>
    </row>
    <row r="183" spans="1:5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66"/>
      <c r="BD183" s="66"/>
      <c r="BE183" s="66"/>
      <c r="BF183" s="66"/>
    </row>
    <row r="184" spans="1:5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66"/>
      <c r="BD184" s="66"/>
      <c r="BE184" s="66"/>
      <c r="BF184" s="66"/>
    </row>
    <row r="185" spans="1:5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66"/>
      <c r="BD185" s="66"/>
      <c r="BE185" s="66"/>
      <c r="BF185" s="66"/>
    </row>
    <row r="186" spans="1:5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66"/>
      <c r="BD186" s="66"/>
      <c r="BE186" s="66"/>
      <c r="BF186" s="66"/>
    </row>
    <row r="187" spans="1:5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66"/>
      <c r="BD187" s="66"/>
      <c r="BE187" s="66"/>
      <c r="BF187" s="66"/>
    </row>
    <row r="188" spans="1:5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66"/>
      <c r="BD188" s="66"/>
      <c r="BE188" s="66"/>
      <c r="BF188" s="66"/>
    </row>
    <row r="189" spans="1:5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66"/>
      <c r="BD189" s="66"/>
      <c r="BE189" s="66"/>
      <c r="BF189" s="66"/>
    </row>
    <row r="190" spans="1:5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66"/>
      <c r="BD190" s="66"/>
      <c r="BE190" s="66"/>
      <c r="BF190" s="66"/>
    </row>
    <row r="191" spans="1:58" x14ac:dyDescent="0.25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</row>
    <row r="192" spans="1:58" x14ac:dyDescent="0.25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  <c r="BE192" s="66"/>
      <c r="BF192" s="66"/>
    </row>
    <row r="193" spans="1:58" x14ac:dyDescent="0.25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</row>
    <row r="194" spans="1:58" x14ac:dyDescent="0.25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66"/>
      <c r="AV194" s="66"/>
      <c r="AW194" s="66"/>
      <c r="AX194" s="66"/>
      <c r="AY194" s="66"/>
      <c r="AZ194" s="66"/>
      <c r="BA194" s="66"/>
      <c r="BB194" s="66"/>
      <c r="BC194" s="66"/>
      <c r="BD194" s="66"/>
      <c r="BE194" s="66"/>
      <c r="BF194" s="66"/>
    </row>
    <row r="195" spans="1:58" x14ac:dyDescent="0.2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  <c r="BE195" s="66"/>
      <c r="BF195" s="66"/>
    </row>
    <row r="196" spans="1:58" x14ac:dyDescent="0.25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  <c r="BE196" s="66"/>
      <c r="BF196" s="66"/>
    </row>
    <row r="197" spans="1:58" x14ac:dyDescent="0.25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66"/>
      <c r="AV197" s="66"/>
      <c r="AW197" s="66"/>
      <c r="AX197" s="66"/>
      <c r="AY197" s="66"/>
      <c r="AZ197" s="66"/>
      <c r="BA197" s="66"/>
      <c r="BB197" s="66"/>
      <c r="BC197" s="66"/>
      <c r="BD197" s="66"/>
      <c r="BE197" s="66"/>
      <c r="BF197" s="66"/>
    </row>
    <row r="198" spans="1:58" x14ac:dyDescent="0.25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66"/>
      <c r="AV198" s="66"/>
      <c r="AW198" s="66"/>
      <c r="AX198" s="66"/>
      <c r="AY198" s="66"/>
      <c r="AZ198" s="66"/>
      <c r="BA198" s="66"/>
      <c r="BB198" s="66"/>
      <c r="BC198" s="66"/>
      <c r="BD198" s="66"/>
      <c r="BE198" s="66"/>
      <c r="BF198" s="66"/>
    </row>
    <row r="199" spans="1:58" x14ac:dyDescent="0.25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66"/>
      <c r="AV199" s="66"/>
      <c r="AW199" s="66"/>
      <c r="AX199" s="66"/>
      <c r="AY199" s="66"/>
      <c r="AZ199" s="66"/>
      <c r="BA199" s="66"/>
      <c r="BB199" s="66"/>
      <c r="BC199" s="66"/>
      <c r="BD199" s="66"/>
      <c r="BE199" s="66"/>
      <c r="BF199" s="66"/>
    </row>
    <row r="200" spans="1:58" x14ac:dyDescent="0.25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</row>
    <row r="201" spans="1:58" x14ac:dyDescent="0.25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66"/>
      <c r="AV201" s="66"/>
      <c r="AW201" s="66"/>
      <c r="AX201" s="66"/>
      <c r="AY201" s="66"/>
      <c r="AZ201" s="66"/>
      <c r="BA201" s="66"/>
      <c r="BB201" s="66"/>
      <c r="BC201" s="66"/>
      <c r="BD201" s="66"/>
      <c r="BE201" s="66"/>
      <c r="BF201" s="66"/>
    </row>
    <row r="202" spans="1:58" x14ac:dyDescent="0.25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  <c r="BE202" s="66"/>
      <c r="BF202" s="66"/>
    </row>
    <row r="203" spans="1:58" x14ac:dyDescent="0.25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66"/>
      <c r="AV203" s="66"/>
      <c r="AW203" s="66"/>
      <c r="AX203" s="66"/>
      <c r="AY203" s="66"/>
      <c r="AZ203" s="66"/>
      <c r="BA203" s="66"/>
      <c r="BB203" s="66"/>
      <c r="BC203" s="66"/>
      <c r="BD203" s="66"/>
      <c r="BE203" s="66"/>
      <c r="BF203" s="66"/>
    </row>
    <row r="204" spans="1:58" x14ac:dyDescent="0.25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66"/>
      <c r="AV204" s="66"/>
      <c r="AW204" s="66"/>
      <c r="AX204" s="66"/>
      <c r="AY204" s="66"/>
      <c r="AZ204" s="66"/>
      <c r="BA204" s="66"/>
      <c r="BB204" s="66"/>
      <c r="BC204" s="66"/>
      <c r="BD204" s="66"/>
      <c r="BE204" s="66"/>
      <c r="BF204" s="66"/>
    </row>
    <row r="205" spans="1:58" x14ac:dyDescent="0.2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66"/>
      <c r="AV205" s="66"/>
      <c r="AW205" s="66"/>
      <c r="AX205" s="66"/>
      <c r="AY205" s="66"/>
      <c r="AZ205" s="66"/>
      <c r="BA205" s="66"/>
      <c r="BB205" s="66"/>
      <c r="BC205" s="66"/>
      <c r="BD205" s="66"/>
      <c r="BE205" s="66"/>
      <c r="BF205" s="66"/>
    </row>
    <row r="206" spans="1:58" x14ac:dyDescent="0.25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66"/>
      <c r="AV206" s="66"/>
      <c r="AW206" s="66"/>
      <c r="AX206" s="66"/>
      <c r="AY206" s="66"/>
      <c r="AZ206" s="66"/>
      <c r="BA206" s="66"/>
      <c r="BB206" s="66"/>
      <c r="BC206" s="66"/>
      <c r="BD206" s="66"/>
      <c r="BE206" s="66"/>
      <c r="BF206" s="66"/>
    </row>
    <row r="207" spans="1:58" x14ac:dyDescent="0.25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66"/>
      <c r="AV207" s="66"/>
      <c r="AW207" s="66"/>
      <c r="AX207" s="66"/>
      <c r="AY207" s="66"/>
      <c r="AZ207" s="66"/>
      <c r="BA207" s="66"/>
      <c r="BB207" s="66"/>
      <c r="BC207" s="66"/>
      <c r="BD207" s="66"/>
      <c r="BE207" s="66"/>
      <c r="BF207" s="66"/>
    </row>
    <row r="208" spans="1:58" x14ac:dyDescent="0.25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66"/>
      <c r="AV208" s="66"/>
      <c r="AW208" s="66"/>
      <c r="AX208" s="66"/>
      <c r="AY208" s="66"/>
      <c r="AZ208" s="66"/>
      <c r="BA208" s="66"/>
      <c r="BB208" s="66"/>
      <c r="BC208" s="66"/>
      <c r="BD208" s="66"/>
      <c r="BE208" s="66"/>
      <c r="BF208" s="66"/>
    </row>
    <row r="209" spans="1:58" x14ac:dyDescent="0.25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66"/>
      <c r="AV209" s="66"/>
      <c r="AW209" s="66"/>
      <c r="AX209" s="66"/>
      <c r="AY209" s="66"/>
      <c r="AZ209" s="66"/>
      <c r="BA209" s="66"/>
      <c r="BB209" s="66"/>
      <c r="BC209" s="66"/>
      <c r="BD209" s="66"/>
      <c r="BE209" s="66"/>
      <c r="BF209" s="66"/>
    </row>
    <row r="210" spans="1:58" x14ac:dyDescent="0.25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</row>
    <row r="211" spans="1:58" x14ac:dyDescent="0.25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  <c r="AS211" s="66"/>
      <c r="AT211" s="66"/>
      <c r="AU211" s="66"/>
      <c r="AV211" s="66"/>
      <c r="AW211" s="66"/>
      <c r="AX211" s="66"/>
      <c r="AY211" s="66"/>
      <c r="AZ211" s="66"/>
      <c r="BA211" s="66"/>
      <c r="BB211" s="66"/>
      <c r="BC211" s="66"/>
      <c r="BD211" s="66"/>
      <c r="BE211" s="66"/>
      <c r="BF211" s="66"/>
    </row>
    <row r="212" spans="1:58" x14ac:dyDescent="0.25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66"/>
      <c r="AV212" s="66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</row>
    <row r="213" spans="1:58" x14ac:dyDescent="0.25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66"/>
      <c r="AV213" s="66"/>
      <c r="AW213" s="66"/>
      <c r="AX213" s="66"/>
      <c r="AY213" s="66"/>
      <c r="AZ213" s="66"/>
      <c r="BA213" s="66"/>
      <c r="BB213" s="66"/>
      <c r="BC213" s="66"/>
      <c r="BD213" s="66"/>
      <c r="BE213" s="66"/>
      <c r="BF213" s="66"/>
    </row>
    <row r="214" spans="1:58" x14ac:dyDescent="0.25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66"/>
      <c r="BE214" s="66"/>
      <c r="BF214" s="66"/>
    </row>
    <row r="215" spans="1:58" x14ac:dyDescent="0.2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</row>
    <row r="216" spans="1:58" x14ac:dyDescent="0.25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66"/>
      <c r="AV216" s="66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</row>
    <row r="217" spans="1:58" x14ac:dyDescent="0.25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</row>
    <row r="218" spans="1:58" x14ac:dyDescent="0.25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66"/>
      <c r="AV218" s="66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</row>
    <row r="219" spans="1:58" x14ac:dyDescent="0.25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</row>
    <row r="220" spans="1:58" x14ac:dyDescent="0.2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</row>
    <row r="221" spans="1:58" x14ac:dyDescent="0.25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66"/>
      <c r="AV221" s="66"/>
      <c r="AW221" s="66"/>
      <c r="AX221" s="66"/>
      <c r="AY221" s="66"/>
      <c r="AZ221" s="66"/>
      <c r="BA221" s="66"/>
      <c r="BB221" s="66"/>
      <c r="BC221" s="66"/>
      <c r="BD221" s="66"/>
      <c r="BE221" s="66"/>
      <c r="BF221" s="66"/>
    </row>
    <row r="222" spans="1:58" x14ac:dyDescent="0.25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66"/>
      <c r="AV222" s="66"/>
      <c r="AW222" s="66"/>
      <c r="AX222" s="66"/>
      <c r="AY222" s="66"/>
      <c r="AZ222" s="66"/>
      <c r="BA222" s="66"/>
      <c r="BB222" s="66"/>
      <c r="BC222" s="66"/>
      <c r="BD222" s="66"/>
      <c r="BE222" s="66"/>
      <c r="BF222" s="66"/>
    </row>
    <row r="223" spans="1:58" x14ac:dyDescent="0.25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66"/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</row>
    <row r="224" spans="1:58" x14ac:dyDescent="0.25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66"/>
      <c r="AV224" s="66"/>
      <c r="AW224" s="66"/>
      <c r="AX224" s="66"/>
      <c r="AY224" s="66"/>
      <c r="AZ224" s="66"/>
      <c r="BA224" s="66"/>
      <c r="BB224" s="66"/>
      <c r="BC224" s="66"/>
      <c r="BD224" s="66"/>
      <c r="BE224" s="66"/>
      <c r="BF224" s="66"/>
    </row>
    <row r="225" spans="1:58" x14ac:dyDescent="0.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</row>
    <row r="226" spans="1:58" x14ac:dyDescent="0.25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</row>
    <row r="227" spans="1:58" x14ac:dyDescent="0.25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66"/>
      <c r="AV227" s="66"/>
      <c r="AW227" s="66"/>
      <c r="AX227" s="66"/>
      <c r="AY227" s="66"/>
      <c r="AZ227" s="66"/>
      <c r="BA227" s="66"/>
      <c r="BB227" s="66"/>
      <c r="BC227" s="66"/>
      <c r="BD227" s="66"/>
      <c r="BE227" s="66"/>
      <c r="BF227" s="66"/>
    </row>
    <row r="228" spans="1:58" x14ac:dyDescent="0.25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66"/>
      <c r="AV228" s="66"/>
      <c r="AW228" s="66"/>
      <c r="AX228" s="66"/>
      <c r="AY228" s="66"/>
      <c r="AZ228" s="66"/>
      <c r="BA228" s="66"/>
      <c r="BB228" s="66"/>
      <c r="BC228" s="66"/>
      <c r="BD228" s="66"/>
      <c r="BE228" s="66"/>
      <c r="BF228" s="66"/>
    </row>
    <row r="229" spans="1:58" x14ac:dyDescent="0.25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</row>
    <row r="230" spans="1:58" x14ac:dyDescent="0.25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</row>
    <row r="231" spans="1:58" x14ac:dyDescent="0.25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</row>
    <row r="232" spans="1:58" x14ac:dyDescent="0.25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</row>
    <row r="233" spans="1:58" x14ac:dyDescent="0.25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</row>
    <row r="234" spans="1:58" x14ac:dyDescent="0.25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</row>
    <row r="235" spans="1:58" x14ac:dyDescent="0.2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66"/>
      <c r="AV235" s="66"/>
      <c r="AW235" s="66"/>
      <c r="AX235" s="66"/>
      <c r="AY235" s="66"/>
      <c r="AZ235" s="66"/>
      <c r="BA235" s="66"/>
      <c r="BB235" s="66"/>
      <c r="BC235" s="66"/>
      <c r="BD235" s="66"/>
      <c r="BE235" s="66"/>
      <c r="BF235" s="66"/>
    </row>
    <row r="236" spans="1:58" x14ac:dyDescent="0.25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</row>
    <row r="237" spans="1:58" x14ac:dyDescent="0.25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66"/>
      <c r="AV237" s="66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</row>
    <row r="238" spans="1:58" x14ac:dyDescent="0.25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66"/>
      <c r="AV238" s="66"/>
      <c r="AW238" s="66"/>
      <c r="AX238" s="66"/>
      <c r="AY238" s="66"/>
      <c r="AZ238" s="66"/>
      <c r="BA238" s="66"/>
      <c r="BB238" s="66"/>
      <c r="BC238" s="66"/>
      <c r="BD238" s="66"/>
      <c r="BE238" s="66"/>
      <c r="BF238" s="66"/>
    </row>
    <row r="239" spans="1:58" x14ac:dyDescent="0.25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</row>
    <row r="240" spans="1:58" x14ac:dyDescent="0.25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</row>
    <row r="241" spans="1:58" x14ac:dyDescent="0.25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</row>
    <row r="242" spans="1:58" x14ac:dyDescent="0.25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</row>
    <row r="243" spans="1:58" x14ac:dyDescent="0.25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</row>
  </sheetData>
  <sheetProtection algorithmName="SHA-512" hashValue="Y5to+GSnIcQk3yie540js9urkJ2D5TTD3oaH0KvxnZhCg8TjgEzhIG7FNJ4RA3mpxq671UM+6ZHUk4LU8LFkvg==" saltValue="/lJmHGcbIm/nYlbEez3z8A==" spinCount="100000" sheet="1" objects="1" scenarios="1" selectLockedCells="1" selectUnlockedCells="1"/>
  <mergeCells count="35">
    <mergeCell ref="C3:E3"/>
    <mergeCell ref="T3:X3"/>
    <mergeCell ref="T4:U4"/>
    <mergeCell ref="W4:X4"/>
    <mergeCell ref="C7:D7"/>
    <mergeCell ref="E7:G7"/>
    <mergeCell ref="G24:H24"/>
    <mergeCell ref="E9:G9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49:H49"/>
    <mergeCell ref="G25:H25"/>
    <mergeCell ref="G26:H26"/>
    <mergeCell ref="G27:H27"/>
    <mergeCell ref="C34:E34"/>
    <mergeCell ref="C38:D38"/>
    <mergeCell ref="E38:G38"/>
    <mergeCell ref="E40:G40"/>
    <mergeCell ref="G45:H45"/>
    <mergeCell ref="G46:H46"/>
    <mergeCell ref="G47:H47"/>
    <mergeCell ref="G48:H48"/>
    <mergeCell ref="G50:H50"/>
    <mergeCell ref="G51:H51"/>
    <mergeCell ref="G52:H52"/>
    <mergeCell ref="G53:H53"/>
    <mergeCell ref="G54:H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B Graus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2020-03-28T14:47:13Z</dcterms:modified>
  <cp:contentStatus/>
</cp:coreProperties>
</file>