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termo\Documents\Planilha Polinômio\Planilhas Prontas 2020 Fev\"/>
    </mc:Choice>
  </mc:AlternateContent>
  <xr:revisionPtr revIDLastSave="0" documentId="13_ncr:1_{F73486AD-4959-43BD-B602-11358E55F806}" xr6:coauthVersionLast="45" xr6:coauthVersionMax="45" xr10:uidLastSave="{00000000-0000-0000-0000-000000000000}"/>
  <bookViews>
    <workbookView xWindow="-120" yWindow="-120" windowWidth="20730" windowHeight="11160" tabRatio="791" activeTab="1" xr2:uid="{00000000-000D-0000-FFFF-FFFF00000000}"/>
  </bookViews>
  <sheets>
    <sheet name="Entrada de dados" sheetId="27" r:id="rId1"/>
    <sheet name="T CuCo Graus" sheetId="1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8" i="13" l="1"/>
  <c r="E7" i="13"/>
  <c r="U19" i="13" l="1"/>
  <c r="G27" i="13" l="1"/>
  <c r="X6" i="13"/>
  <c r="X7" i="13"/>
  <c r="X8" i="13"/>
  <c r="X9" i="13"/>
  <c r="X10" i="13"/>
  <c r="X11" i="13"/>
  <c r="X12" i="13"/>
  <c r="X13" i="13"/>
  <c r="X5" i="13"/>
  <c r="U6" i="13"/>
  <c r="U7" i="13"/>
  <c r="U8" i="13"/>
  <c r="U9" i="13"/>
  <c r="U10" i="13"/>
  <c r="U11" i="13"/>
  <c r="U12" i="13"/>
  <c r="U13" i="13"/>
  <c r="U14" i="13"/>
  <c r="U15" i="13"/>
  <c r="U16" i="13"/>
  <c r="U17" i="13"/>
  <c r="U18" i="13"/>
  <c r="U5" i="13"/>
  <c r="W4" i="13"/>
  <c r="T4" i="13"/>
  <c r="T3" i="13"/>
  <c r="G54" i="13"/>
  <c r="G53" i="13"/>
  <c r="G52" i="13"/>
  <c r="G51" i="13"/>
  <c r="G50" i="13"/>
  <c r="G49" i="13"/>
  <c r="G48" i="13"/>
  <c r="G47" i="13"/>
  <c r="G46" i="13"/>
  <c r="G45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E40" i="13" l="1"/>
  <c r="E9" i="13"/>
  <c r="E41" i="13" l="1"/>
  <c r="H11" i="27"/>
  <c r="E10" i="13"/>
</calcChain>
</file>

<file path=xl/sharedStrings.xml><?xml version="1.0" encoding="utf-8"?>
<sst xmlns="http://schemas.openxmlformats.org/spreadsheetml/2006/main" count="94" uniqueCount="43">
  <si>
    <t>Milivoltagem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</si>
  <si>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</si>
  <si>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</si>
  <si>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</si>
  <si>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</si>
  <si>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</si>
  <si>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</si>
  <si>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</si>
  <si>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</si>
  <si>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</si>
  <si>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</si>
  <si>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</si>
  <si>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°C</t>
  </si>
  <si>
    <t>T^1</t>
  </si>
  <si>
    <t>T^2</t>
  </si>
  <si>
    <t>T^3</t>
  </si>
  <si>
    <t>T^4</t>
  </si>
  <si>
    <t>T^5</t>
  </si>
  <si>
    <t>T^6</t>
  </si>
  <si>
    <t>T^7</t>
  </si>
  <si>
    <t>T^8</t>
  </si>
  <si>
    <t>T^9</t>
  </si>
  <si>
    <t>T^10</t>
  </si>
  <si>
    <t>T^11</t>
  </si>
  <si>
    <t>Temperatura Range</t>
  </si>
  <si>
    <t>E =</t>
  </si>
  <si>
    <t>E (Valor mV Medição Laboratório) =</t>
  </si>
  <si>
    <t>-270°C to 0,0°C</t>
  </si>
  <si>
    <t>T (Temperatura) =</t>
  </si>
  <si>
    <t>Etab =</t>
  </si>
  <si>
    <t>c11</t>
  </si>
  <si>
    <t>c12</t>
  </si>
  <si>
    <t>c13</t>
  </si>
  <si>
    <t>c14</t>
  </si>
  <si>
    <t>T^12</t>
  </si>
  <si>
    <t>T^13</t>
  </si>
  <si>
    <t>TERMOPAR TIPO T Norma E230 - 02 Table 7</t>
  </si>
  <si>
    <t>T^14</t>
  </si>
  <si>
    <t>0°C to 400°C</t>
  </si>
  <si>
    <t>ENTRADA DE DADOS PARA TODAS AS PLANILHAS</t>
  </si>
  <si>
    <t>Mv</t>
  </si>
  <si>
    <t>T (Temperatura) = Entre Valor</t>
  </si>
  <si>
    <t>TIPO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</si>
</sst>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0000000000"/>
    <numFmt numFmtId="165" formatCode="0.000000"/>
    <numFmt numFmtId="166" formatCode="0.0000000E+00"/>
    <numFmt numFmtId="167" formatCode="0.0"/>
    <numFmt numFmtId="168" formatCode="0.000000000000000000000000000000"/>
    <numFmt numFmtId="169" formatCode="0.000"/>
    <numFmt numFmtId="170" formatCode="0.0000000000E+00"/>
    <numFmt numFmtId="171" formatCode="0.0000"/>
    <numFmt numFmtId="172" formatCode="0.00000000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color theme="1"/>
      <name val="Arial Black"/>
      <family val="2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Arial Black"/>
      <family val="2"/>
    </font>
    <font>
      <b/>
      <sz val="9"/>
      <name val="Arial Black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3EBFF"/>
        <bgColor indexed="64"/>
      </patternFill>
    </fill>
    <fill>
      <patternFill patternType="solid">
        <fgColor rgb="FF009E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7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1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2" fillId="2" borderId="7" xfId="0" applyFont="1" applyFill="1" applyBorder="1" applyAlignment="1" applyProtection="1">
      <protection hidden="1"/>
    </xf>
    <xf numFmtId="0" fontId="3" fillId="2" borderId="0" xfId="0" applyFont="1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0" xfId="0" quotePrefix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horizontal="left" vertical="center"/>
      <protection hidden="1"/>
    </xf>
    <xf numFmtId="171" fontId="1" fillId="7" borderId="5" xfId="0" applyNumberFormat="1" applyFont="1" applyFill="1" applyBorder="1" applyAlignment="1" applyProtection="1">
      <alignment horizontal="center" vertical="center"/>
      <protection hidden="1"/>
    </xf>
    <xf numFmtId="0" fontId="1" fillId="7" borderId="5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168" fontId="0" fillId="2" borderId="7" xfId="0" quotePrefix="1" applyNumberFormat="1" applyFill="1" applyBorder="1" applyAlignment="1" applyProtection="1">
      <alignment vertical="center"/>
      <protection hidden="1"/>
    </xf>
    <xf numFmtId="171" fontId="1" fillId="5" borderId="5" xfId="0" applyNumberFormat="1" applyFont="1" applyFill="1" applyBorder="1" applyAlignment="1" applyProtection="1">
      <alignment horizontal="center" vertical="center"/>
      <protection hidden="1"/>
    </xf>
    <xf numFmtId="0" fontId="1" fillId="5" borderId="5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Border="1" applyProtection="1">
      <protection hidden="1"/>
    </xf>
    <xf numFmtId="171" fontId="1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3" fillId="2" borderId="17" xfId="0" applyFont="1" applyFill="1" applyBorder="1" applyAlignment="1" applyProtection="1">
      <alignment horizontal="center"/>
      <protection hidden="1"/>
    </xf>
    <xf numFmtId="0" fontId="0" fillId="2" borderId="14" xfId="0" applyFill="1" applyBorder="1" applyProtection="1">
      <protection hidden="1"/>
    </xf>
    <xf numFmtId="0" fontId="0" fillId="2" borderId="15" xfId="0" applyFill="1" applyBorder="1" applyProtection="1">
      <protection hidden="1"/>
    </xf>
    <xf numFmtId="0" fontId="3" fillId="2" borderId="15" xfId="0" applyFont="1" applyFill="1" applyBorder="1" applyAlignment="1" applyProtection="1">
      <alignment horizontal="center"/>
      <protection hidden="1"/>
    </xf>
    <xf numFmtId="164" fontId="0" fillId="2" borderId="15" xfId="0" applyNumberFormat="1" applyFill="1" applyBorder="1" applyAlignment="1" applyProtection="1">
      <alignment horizontal="left"/>
      <protection hidden="1"/>
    </xf>
    <xf numFmtId="0" fontId="0" fillId="2" borderId="16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164" fontId="0" fillId="2" borderId="0" xfId="0" applyNumberFormat="1" applyFill="1" applyBorder="1" applyAlignment="1" applyProtection="1">
      <alignment horizontal="left"/>
      <protection hidden="1"/>
    </xf>
    <xf numFmtId="0" fontId="2" fillId="2" borderId="0" xfId="0" applyFont="1" applyFill="1" applyBorder="1" applyAlignment="1" applyProtection="1">
      <protection hidden="1"/>
    </xf>
    <xf numFmtId="171" fontId="1" fillId="2" borderId="17" xfId="0" applyNumberFormat="1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Protection="1">
      <protection hidden="1"/>
    </xf>
    <xf numFmtId="171" fontId="0" fillId="2" borderId="0" xfId="0" applyNumberFormat="1" applyFill="1" applyBorder="1" applyAlignment="1" applyProtection="1">
      <alignment vertical="center"/>
      <protection hidden="1"/>
    </xf>
    <xf numFmtId="0" fontId="3" fillId="0" borderId="0" xfId="0" applyFont="1" applyBorder="1" applyProtection="1">
      <protection hidden="1"/>
    </xf>
    <xf numFmtId="0" fontId="3" fillId="2" borderId="12" xfId="0" quotePrefix="1" applyFont="1" applyFill="1" applyBorder="1" applyAlignment="1" applyProtection="1">
      <alignment horizontal="center" vertical="center"/>
      <protection hidden="1"/>
    </xf>
    <xf numFmtId="169" fontId="0" fillId="6" borderId="8" xfId="0" quotePrefix="1" applyNumberForma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167" fontId="0" fillId="2" borderId="12" xfId="0" quotePrefix="1" applyNumberFormat="1" applyFill="1" applyBorder="1" applyAlignment="1" applyProtection="1">
      <alignment horizontal="left" vertical="center"/>
      <protection hidden="1"/>
    </xf>
    <xf numFmtId="170" fontId="0" fillId="4" borderId="5" xfId="0" applyNumberFormat="1" applyFill="1" applyBorder="1" applyAlignment="1" applyProtection="1">
      <alignment horizontal="center" vertical="center"/>
      <protection hidden="1"/>
    </xf>
    <xf numFmtId="0" fontId="3" fillId="2" borderId="15" xfId="0" applyFont="1" applyFill="1" applyBorder="1" applyAlignment="1" applyProtection="1">
      <alignment horizontal="center" vertical="center"/>
      <protection hidden="1"/>
    </xf>
    <xf numFmtId="166" fontId="0" fillId="2" borderId="15" xfId="0" applyNumberFormat="1" applyFill="1" applyBorder="1" applyAlignment="1" applyProtection="1">
      <alignment horizontal="center" vertical="center"/>
      <protection hidden="1"/>
    </xf>
    <xf numFmtId="171" fontId="0" fillId="2" borderId="15" xfId="0" applyNumberFormat="1" applyFill="1" applyBorder="1" applyAlignment="1" applyProtection="1">
      <alignment vertical="center"/>
      <protection hidden="1"/>
    </xf>
    <xf numFmtId="166" fontId="0" fillId="2" borderId="12" xfId="0" applyNumberFormat="1" applyFill="1" applyBorder="1" applyAlignment="1" applyProtection="1">
      <alignment horizontal="center" vertical="center"/>
      <protection hidden="1"/>
    </xf>
    <xf numFmtId="171" fontId="0" fillId="2" borderId="12" xfId="0" applyNumberFormat="1" applyFill="1" applyBorder="1" applyAlignment="1" applyProtection="1">
      <alignment vertical="center"/>
      <protection hidden="1"/>
    </xf>
    <xf numFmtId="0" fontId="6" fillId="9" borderId="10" xfId="0" applyFont="1" applyFill="1" applyBorder="1" applyAlignment="1" applyProtection="1">
      <alignment horizontal="center"/>
      <protection hidden="1"/>
    </xf>
    <xf numFmtId="0" fontId="6" fillId="9" borderId="5" xfId="0" applyFont="1" applyFill="1" applyBorder="1" applyAlignment="1" applyProtection="1">
      <alignment horizontal="center" vertical="center"/>
      <protection hidden="1"/>
    </xf>
    <xf numFmtId="170" fontId="0" fillId="2" borderId="17" xfId="0" applyNumberFormat="1" applyFill="1" applyBorder="1" applyAlignment="1" applyProtection="1">
      <alignment horizontal="center" vertical="center"/>
      <protection hidden="1"/>
    </xf>
    <xf numFmtId="170" fontId="0" fillId="2" borderId="0" xfId="0" applyNumberFormat="1" applyFill="1" applyBorder="1" applyAlignment="1" applyProtection="1">
      <alignment horizontal="center" vertical="center"/>
      <protection hidden="1"/>
    </xf>
    <xf numFmtId="171" fontId="5" fillId="11" borderId="2" xfId="0" quotePrefix="1" applyNumberFormat="1" applyFont="1" applyFill="1" applyBorder="1" applyAlignment="1" applyProtection="1">
      <alignment horizontal="center" vertical="center"/>
      <protection locked="0"/>
    </xf>
    <xf numFmtId="171" fontId="3" fillId="2" borderId="17" xfId="0" applyNumberFormat="1" applyFont="1" applyFill="1" applyBorder="1" applyAlignment="1" applyProtection="1">
      <alignment horizontal="center"/>
      <protection hidden="1"/>
    </xf>
    <xf numFmtId="171" fontId="0" fillId="2" borderId="17" xfId="0" applyNumberFormat="1" applyFill="1" applyBorder="1" applyAlignment="1" applyProtection="1">
      <alignment horizontal="left"/>
      <protection hidden="1"/>
    </xf>
    <xf numFmtId="0" fontId="3" fillId="8" borderId="8" xfId="0" quotePrefix="1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5" xfId="0" applyFont="1" applyFill="1" applyBorder="1" applyAlignment="1" applyProtection="1">
      <alignment horizontal="center"/>
      <protection hidden="1"/>
    </xf>
    <xf numFmtId="0" fontId="3" fillId="8" borderId="8" xfId="0" applyFont="1" applyFill="1" applyBorder="1" applyAlignment="1" applyProtection="1">
      <alignment horizontal="right"/>
      <protection hidden="1"/>
    </xf>
    <xf numFmtId="170" fontId="0" fillId="2" borderId="19" xfId="0" applyNumberFormat="1" applyFill="1" applyBorder="1" applyAlignment="1" applyProtection="1">
      <alignment horizontal="center" vertical="center"/>
      <protection hidden="1"/>
    </xf>
    <xf numFmtId="170" fontId="0" fillId="2" borderId="18" xfId="0" applyNumberFormat="1" applyFill="1" applyBorder="1" applyAlignment="1" applyProtection="1">
      <alignment horizontal="center" vertical="center"/>
      <protection hidden="1"/>
    </xf>
    <xf numFmtId="0" fontId="0" fillId="2" borderId="20" xfId="0" applyFill="1" applyBorder="1" applyProtection="1">
      <protection hidden="1"/>
    </xf>
    <xf numFmtId="0" fontId="3" fillId="2" borderId="12" xfId="0" applyFont="1" applyFill="1" applyBorder="1" applyAlignment="1" applyProtection="1">
      <alignment horizontal="right"/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8" fillId="13" borderId="11" xfId="0" applyFont="1" applyFill="1" applyBorder="1" applyProtection="1">
      <protection hidden="1"/>
    </xf>
    <xf numFmtId="0" fontId="8" fillId="13" borderId="12" xfId="0" applyFont="1" applyFill="1" applyBorder="1" applyProtection="1">
      <protection hidden="1"/>
    </xf>
    <xf numFmtId="0" fontId="8" fillId="13" borderId="13" xfId="0" applyFont="1" applyFill="1" applyBorder="1" applyProtection="1">
      <protection hidden="1"/>
    </xf>
    <xf numFmtId="0" fontId="8" fillId="13" borderId="7" xfId="0" applyFont="1" applyFill="1" applyBorder="1" applyProtection="1">
      <protection hidden="1"/>
    </xf>
    <xf numFmtId="0" fontId="8" fillId="13" borderId="0" xfId="0" applyFont="1" applyFill="1" applyBorder="1" applyProtection="1">
      <protection hidden="1"/>
    </xf>
    <xf numFmtId="0" fontId="8" fillId="13" borderId="9" xfId="0" applyFont="1" applyFill="1" applyBorder="1" applyProtection="1">
      <protection hidden="1"/>
    </xf>
    <xf numFmtId="0" fontId="8" fillId="13" borderId="14" xfId="0" applyFont="1" applyFill="1" applyBorder="1" applyProtection="1">
      <protection hidden="1"/>
    </xf>
    <xf numFmtId="0" fontId="0" fillId="13" borderId="0" xfId="0" applyFill="1" applyBorder="1" applyProtection="1">
      <protection hidden="1"/>
    </xf>
    <xf numFmtId="0" fontId="0" fillId="13" borderId="9" xfId="0" applyFill="1" applyBorder="1" applyProtection="1">
      <protection hidden="1"/>
    </xf>
    <xf numFmtId="165" fontId="9" fillId="13" borderId="7" xfId="0" quotePrefix="1" applyNumberFormat="1" applyFont="1" applyFill="1" applyBorder="1" applyAlignment="1" applyProtection="1">
      <alignment vertical="center"/>
      <protection hidden="1"/>
    </xf>
    <xf numFmtId="165" fontId="5" fillId="13" borderId="0" xfId="0" quotePrefix="1" applyNumberFormat="1" applyFont="1" applyFill="1" applyBorder="1" applyAlignment="1" applyProtection="1">
      <alignment vertical="center"/>
      <protection hidden="1"/>
    </xf>
    <xf numFmtId="0" fontId="1" fillId="13" borderId="9" xfId="0" applyFont="1" applyFill="1" applyBorder="1" applyProtection="1">
      <protection hidden="1"/>
    </xf>
    <xf numFmtId="171" fontId="9" fillId="13" borderId="7" xfId="0" quotePrefix="1" applyNumberFormat="1" applyFont="1" applyFill="1" applyBorder="1" applyAlignment="1" applyProtection="1">
      <alignment vertical="center"/>
      <protection hidden="1"/>
    </xf>
    <xf numFmtId="171" fontId="5" fillId="13" borderId="0" xfId="0" quotePrefix="1" applyNumberFormat="1" applyFont="1" applyFill="1" applyBorder="1" applyAlignment="1" applyProtection="1">
      <alignment vertical="center"/>
      <protection hidden="1"/>
    </xf>
    <xf numFmtId="0" fontId="0" fillId="13" borderId="15" xfId="0" applyFill="1" applyBorder="1" applyProtection="1">
      <protection hidden="1"/>
    </xf>
    <xf numFmtId="0" fontId="0" fillId="13" borderId="16" xfId="0" applyFill="1" applyBorder="1" applyProtection="1"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172" fontId="5" fillId="12" borderId="2" xfId="0" quotePrefix="1" applyNumberFormat="1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3" fillId="10" borderId="2" xfId="0" applyFont="1" applyFill="1" applyBorder="1" applyAlignment="1" applyProtection="1">
      <alignment horizontal="center" vertical="center"/>
      <protection hidden="1"/>
    </xf>
    <xf numFmtId="0" fontId="3" fillId="10" borderId="3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7" fillId="9" borderId="2" xfId="0" applyFont="1" applyFill="1" applyBorder="1" applyAlignment="1" applyProtection="1">
      <alignment horizontal="center"/>
      <protection hidden="1"/>
    </xf>
    <xf numFmtId="0" fontId="7" fillId="9" borderId="4" xfId="0" applyFont="1" applyFill="1" applyBorder="1" applyAlignment="1" applyProtection="1">
      <alignment horizontal="center"/>
      <protection hidden="1"/>
    </xf>
    <xf numFmtId="0" fontId="7" fillId="9" borderId="5" xfId="0" applyFont="1" applyFill="1" applyBorder="1" applyAlignment="1" applyProtection="1">
      <alignment horizontal="center"/>
      <protection hidden="1"/>
    </xf>
    <xf numFmtId="0" fontId="3" fillId="8" borderId="10" xfId="0" quotePrefix="1" applyFont="1" applyFill="1" applyBorder="1" applyAlignment="1" applyProtection="1">
      <alignment horizontal="center" vertical="center"/>
      <protection hidden="1"/>
    </xf>
    <xf numFmtId="0" fontId="3" fillId="8" borderId="6" xfId="0" quotePrefix="1" applyFont="1" applyFill="1" applyBorder="1" applyAlignment="1" applyProtection="1">
      <alignment horizontal="center" vertical="center"/>
      <protection hidden="1"/>
    </xf>
    <xf numFmtId="0" fontId="3" fillId="8" borderId="5" xfId="0" quotePrefix="1" applyFont="1" applyFill="1" applyBorder="1" applyAlignment="1" applyProtection="1">
      <alignment horizontal="center" vertical="center"/>
      <protection hidden="1"/>
    </xf>
    <xf numFmtId="0" fontId="3" fillId="8" borderId="2" xfId="0" applyFont="1" applyFill="1" applyBorder="1" applyAlignment="1" applyProtection="1">
      <alignment horizontal="center" vertical="center"/>
      <protection hidden="1"/>
    </xf>
    <xf numFmtId="0" fontId="3" fillId="8" borderId="3" xfId="0" applyFont="1" applyFill="1" applyBorder="1" applyAlignment="1" applyProtection="1">
      <alignment horizontal="center" vertical="center"/>
      <protection hidden="1"/>
    </xf>
    <xf numFmtId="171" fontId="5" fillId="11" borderId="2" xfId="0" quotePrefix="1" applyNumberFormat="1" applyFont="1" applyFill="1" applyBorder="1" applyAlignment="1" applyProtection="1">
      <alignment horizontal="center" vertical="center"/>
      <protection hidden="1"/>
    </xf>
    <xf numFmtId="171" fontId="5" fillId="11" borderId="4" xfId="0" quotePrefix="1" applyNumberFormat="1" applyFont="1" applyFill="1" applyBorder="1" applyAlignment="1" applyProtection="1">
      <alignment horizontal="center" vertical="center"/>
      <protection hidden="1"/>
    </xf>
    <xf numFmtId="167" fontId="0" fillId="4" borderId="10" xfId="0" applyNumberFormat="1" applyFill="1" applyBorder="1" applyAlignment="1" applyProtection="1">
      <alignment horizontal="center" vertical="center"/>
      <protection hidden="1"/>
    </xf>
    <xf numFmtId="167" fontId="0" fillId="4" borderId="6" xfId="0" applyNumberFormat="1" applyFill="1" applyBorder="1" applyAlignment="1" applyProtection="1">
      <alignment horizontal="center" vertical="center"/>
      <protection hidden="1"/>
    </xf>
    <xf numFmtId="168" fontId="0" fillId="4" borderId="2" xfId="0" quotePrefix="1" applyNumberFormat="1" applyFill="1" applyBorder="1" applyAlignment="1" applyProtection="1">
      <alignment horizontal="left" vertical="center"/>
      <protection hidden="1"/>
    </xf>
    <xf numFmtId="168" fontId="0" fillId="4" borderId="4" xfId="0" quotePrefix="1" applyNumberFormat="1" applyFill="1" applyBorder="1" applyAlignment="1" applyProtection="1">
      <alignment horizontal="left" vertical="center"/>
      <protection hidden="1"/>
    </xf>
    <xf numFmtId="171" fontId="0" fillId="4" borderId="10" xfId="0" applyNumberFormat="1" applyFill="1" applyBorder="1" applyAlignment="1" applyProtection="1">
      <alignment horizontal="center" vertical="center"/>
      <protection hidden="1"/>
    </xf>
    <xf numFmtId="171" fontId="0" fillId="4" borderId="6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7BE62"/>
      <color rgb="FFFFFF97"/>
      <color rgb="FF85DFFF"/>
      <color rgb="FF009ED6"/>
      <color rgb="FFFFE181"/>
      <color rgb="FFE2AC00"/>
      <color rgb="FFFFFFCC"/>
      <color rgb="FFFFFFE7"/>
      <color rgb="FFB3EBFF"/>
      <color rgb="FF008B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2</xdr:row>
      <xdr:rowOff>28575</xdr:rowOff>
    </xdr:from>
    <xdr:to>
      <xdr:col>13</xdr:col>
      <xdr:colOff>352425</xdr:colOff>
      <xdr:row>7</xdr:row>
      <xdr:rowOff>180975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BCC610B-EB24-4A32-B4AA-9BB6C7539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409575"/>
          <a:ext cx="8220075" cy="112395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15</xdr:row>
      <xdr:rowOff>19050</xdr:rowOff>
    </xdr:from>
    <xdr:to>
      <xdr:col>13</xdr:col>
      <xdr:colOff>85725</xdr:colOff>
      <xdr:row>29</xdr:row>
      <xdr:rowOff>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E8904018-CD19-4D3A-BBB8-4462050D1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" y="2952750"/>
          <a:ext cx="7534275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</xdr:colOff>
      <xdr:row>2</xdr:row>
      <xdr:rowOff>83819</xdr:rowOff>
    </xdr:from>
    <xdr:to>
      <xdr:col>8</xdr:col>
      <xdr:colOff>251460</xdr:colOff>
      <xdr:row>3</xdr:row>
      <xdr:rowOff>161686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320039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5</xdr:col>
      <xdr:colOff>60960</xdr:colOff>
      <xdr:row>33</xdr:row>
      <xdr:rowOff>83820</xdr:rowOff>
    </xdr:from>
    <xdr:to>
      <xdr:col>8</xdr:col>
      <xdr:colOff>251460</xdr:colOff>
      <xdr:row>34</xdr:row>
      <xdr:rowOff>161687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5820" y="6195060"/>
          <a:ext cx="3352800" cy="2683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53</xdr:col>
      <xdr:colOff>7217</xdr:colOff>
      <xdr:row>178</xdr:row>
      <xdr:rowOff>24075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CEBA03B-A3CF-4A31-A2DD-02B11327E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16117" cy="3560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D207"/>
  <sheetViews>
    <sheetView zoomScaleNormal="100" workbookViewId="0">
      <selection activeCell="H13" sqref="H13"/>
    </sheetView>
  </sheetViews>
  <sheetFormatPr defaultRowHeight="15" x14ac:dyDescent="0.25"/>
  <cols>
    <col min="1" max="3" width="1.7109375" customWidth="1"/>
    <col min="7" max="7" width="28.28515625" customWidth="1"/>
    <col min="8" max="8" width="21" customWidth="1"/>
  </cols>
  <sheetData>
    <row r="1" spans="1:56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87"/>
      <c r="Q1" s="87"/>
      <c r="R1" s="6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67"/>
      <c r="BD1" s="67"/>
    </row>
    <row r="2" spans="1: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67"/>
      <c r="Q2" s="67"/>
      <c r="R2" s="6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67"/>
      <c r="BD2" s="67"/>
    </row>
    <row r="3" spans="1: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67"/>
      <c r="Q3" s="67"/>
      <c r="R3" s="6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67"/>
      <c r="BD3" s="67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7"/>
      <c r="Q4" s="67"/>
      <c r="R4" s="6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67"/>
      <c r="BD4" s="67"/>
    </row>
    <row r="5" spans="1:56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7"/>
      <c r="Q5" s="67"/>
      <c r="R5" s="6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67"/>
      <c r="BD5" s="67"/>
    </row>
    <row r="6" spans="1:56" ht="15.75" thickBot="1" x14ac:dyDescent="0.3">
      <c r="A6" s="1"/>
      <c r="B6" s="1"/>
      <c r="C6" s="1"/>
      <c r="D6" s="1"/>
      <c r="E6" s="90" t="s">
        <v>39</v>
      </c>
      <c r="F6" s="91"/>
      <c r="G6" s="91"/>
      <c r="H6" s="91"/>
      <c r="I6" s="91"/>
      <c r="J6" s="91"/>
      <c r="K6" s="92"/>
      <c r="L6" s="1"/>
      <c r="M6" s="1"/>
      <c r="N6" s="1"/>
      <c r="O6" s="1"/>
      <c r="P6" s="67"/>
      <c r="Q6" s="67"/>
      <c r="R6" s="6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67"/>
      <c r="BD6" s="67"/>
    </row>
    <row r="7" spans="1: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7"/>
      <c r="Q7" s="67"/>
      <c r="R7" s="6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67"/>
      <c r="BD7" s="67"/>
    </row>
    <row r="8" spans="1:56" ht="15.75" thickBo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7"/>
      <c r="Q8" s="67"/>
      <c r="R8" s="6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67"/>
      <c r="BD8" s="67"/>
    </row>
    <row r="9" spans="1:56" x14ac:dyDescent="0.25">
      <c r="A9" s="1"/>
      <c r="B9" s="1"/>
      <c r="C9" s="1"/>
      <c r="D9" s="1"/>
      <c r="E9" s="68"/>
      <c r="F9" s="69"/>
      <c r="G9" s="69"/>
      <c r="H9" s="69"/>
      <c r="I9" s="69"/>
      <c r="J9" s="69"/>
      <c r="K9" s="70"/>
      <c r="L9" s="86"/>
      <c r="M9" s="86"/>
      <c r="N9" s="1"/>
      <c r="O9" s="1"/>
      <c r="P9" s="67"/>
      <c r="Q9" s="67"/>
      <c r="R9" s="6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67"/>
      <c r="BD9" s="67"/>
    </row>
    <row r="10" spans="1:56" ht="15.75" thickBot="1" x14ac:dyDescent="0.3">
      <c r="A10" s="1"/>
      <c r="B10" s="1"/>
      <c r="C10" s="1"/>
      <c r="D10" s="1"/>
      <c r="E10" s="71"/>
      <c r="F10" s="72"/>
      <c r="G10" s="72"/>
      <c r="H10" s="72"/>
      <c r="I10" s="72"/>
      <c r="J10" s="72"/>
      <c r="K10" s="73"/>
      <c r="L10" s="86"/>
      <c r="M10" s="86"/>
      <c r="N10" s="1"/>
      <c r="O10" s="1"/>
      <c r="P10" s="67"/>
      <c r="Q10" s="67"/>
      <c r="R10" s="6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67"/>
      <c r="BD10" s="67"/>
    </row>
    <row r="11" spans="1:56" ht="15.75" thickBot="1" x14ac:dyDescent="0.3">
      <c r="A11" s="1"/>
      <c r="B11" s="1"/>
      <c r="C11" s="1"/>
      <c r="D11" s="1"/>
      <c r="E11" s="71"/>
      <c r="F11" s="88" t="s">
        <v>26</v>
      </c>
      <c r="G11" s="89"/>
      <c r="H11" s="85">
        <f>IF(AND(H13&gt;=L11,H13&lt;=L12),'T CuCo Graus'!$E$9,IF(AND(H13&gt;L12,H13&lt;=L13),'T CuCo Graus'!$E$40))</f>
        <v>6.7040865476994069</v>
      </c>
      <c r="I11" s="77" t="s">
        <v>40</v>
      </c>
      <c r="J11" s="78"/>
      <c r="K11" s="79"/>
      <c r="L11" s="86">
        <v>-270</v>
      </c>
      <c r="M11" s="86"/>
      <c r="N11" s="1"/>
      <c r="O11" s="1"/>
      <c r="P11" s="67"/>
      <c r="Q11" s="67"/>
      <c r="R11" s="6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67"/>
      <c r="BD11" s="67"/>
    </row>
    <row r="12" spans="1:56" ht="15.75" thickBot="1" x14ac:dyDescent="0.3">
      <c r="A12" s="1"/>
      <c r="B12" s="1"/>
      <c r="C12" s="1"/>
      <c r="D12" s="1"/>
      <c r="E12" s="71"/>
      <c r="F12" s="75"/>
      <c r="G12" s="75"/>
      <c r="H12" s="75"/>
      <c r="I12" s="75"/>
      <c r="J12" s="84" t="s">
        <v>42</v>
      </c>
      <c r="K12" s="76"/>
      <c r="L12" s="86">
        <v>0</v>
      </c>
      <c r="M12" s="86"/>
      <c r="N12" s="1"/>
      <c r="O12" s="1"/>
      <c r="P12" s="67"/>
      <c r="Q12" s="67"/>
      <c r="R12" s="6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67"/>
      <c r="BD12" s="67"/>
    </row>
    <row r="13" spans="1:56" ht="15.75" thickBot="1" x14ac:dyDescent="0.3">
      <c r="A13" s="1"/>
      <c r="B13" s="1"/>
      <c r="C13" s="1"/>
      <c r="D13" s="1"/>
      <c r="E13" s="71"/>
      <c r="F13" s="88" t="s">
        <v>41</v>
      </c>
      <c r="G13" s="89"/>
      <c r="H13" s="54">
        <v>150</v>
      </c>
      <c r="I13" s="80" t="s">
        <v>12</v>
      </c>
      <c r="J13" s="81"/>
      <c r="K13" s="79"/>
      <c r="L13" s="86">
        <v>400</v>
      </c>
      <c r="M13" s="86"/>
      <c r="N13" s="1"/>
      <c r="O13" s="1"/>
      <c r="P13" s="67"/>
      <c r="Q13" s="67"/>
      <c r="R13" s="6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67"/>
      <c r="BD13" s="67"/>
    </row>
    <row r="14" spans="1:56" x14ac:dyDescent="0.25">
      <c r="A14" s="1"/>
      <c r="B14" s="1"/>
      <c r="C14" s="1"/>
      <c r="D14" s="1"/>
      <c r="E14" s="71"/>
      <c r="F14" s="75"/>
      <c r="G14" s="75"/>
      <c r="H14" s="75"/>
      <c r="I14" s="75"/>
      <c r="J14" s="75"/>
      <c r="K14" s="76"/>
      <c r="L14" s="86"/>
      <c r="M14" s="86"/>
      <c r="N14" s="1"/>
      <c r="O14" s="1"/>
      <c r="P14" s="67"/>
      <c r="Q14" s="67"/>
      <c r="R14" s="6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67"/>
      <c r="BD14" s="67"/>
    </row>
    <row r="15" spans="1:56" ht="15.75" thickBot="1" x14ac:dyDescent="0.3">
      <c r="A15" s="1"/>
      <c r="B15" s="1"/>
      <c r="C15" s="1"/>
      <c r="D15" s="1"/>
      <c r="E15" s="74"/>
      <c r="F15" s="82"/>
      <c r="G15" s="82"/>
      <c r="H15" s="82"/>
      <c r="I15" s="82"/>
      <c r="J15" s="82"/>
      <c r="K15" s="83"/>
      <c r="L15" s="86"/>
      <c r="M15" s="86"/>
      <c r="N15" s="1"/>
      <c r="O15" s="1"/>
      <c r="P15" s="67"/>
      <c r="Q15" s="67"/>
      <c r="R15" s="6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67"/>
      <c r="BD15" s="67"/>
    </row>
    <row r="16" spans="1:5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67"/>
      <c r="Q16" s="67"/>
      <c r="R16" s="6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67"/>
      <c r="BD16" s="67"/>
    </row>
    <row r="17" spans="1:5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67"/>
      <c r="Q17" s="67"/>
      <c r="R17" s="6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67"/>
      <c r="BD17" s="67"/>
    </row>
    <row r="18" spans="1:5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67"/>
      <c r="Q18" s="67"/>
      <c r="R18" s="6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67"/>
      <c r="BD18" s="67"/>
    </row>
    <row r="19" spans="1:5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67"/>
      <c r="Q19" s="67"/>
      <c r="R19" s="6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67"/>
      <c r="BD19" s="67"/>
    </row>
    <row r="20" spans="1:5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67"/>
      <c r="Q20" s="67"/>
      <c r="R20" s="6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67"/>
      <c r="BD20" s="67"/>
    </row>
    <row r="21" spans="1:5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67"/>
      <c r="Q21" s="67"/>
      <c r="R21" s="6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67"/>
      <c r="BD21" s="67"/>
    </row>
    <row r="22" spans="1:5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67"/>
      <c r="Q22" s="67"/>
      <c r="R22" s="6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67"/>
      <c r="BD22" s="67"/>
    </row>
    <row r="23" spans="1:5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67"/>
      <c r="Q23" s="67"/>
      <c r="R23" s="6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67"/>
      <c r="BD23" s="67"/>
    </row>
    <row r="24" spans="1:5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67"/>
      <c r="Q24" s="67"/>
      <c r="R24" s="6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67"/>
      <c r="BD24" s="67"/>
    </row>
    <row r="25" spans="1:5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67"/>
      <c r="Q25" s="67"/>
      <c r="R25" s="6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67"/>
      <c r="BD25" s="67"/>
    </row>
    <row r="26" spans="1:5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67"/>
      <c r="Q26" s="67"/>
      <c r="R26" s="6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67"/>
      <c r="BD26" s="67"/>
    </row>
    <row r="27" spans="1:5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67"/>
      <c r="Q27" s="67"/>
      <c r="R27" s="6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67"/>
      <c r="BD27" s="67"/>
    </row>
    <row r="28" spans="1:5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67"/>
      <c r="Q28" s="67"/>
      <c r="R28" s="6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67"/>
      <c r="BD28" s="67"/>
    </row>
    <row r="29" spans="1:5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67"/>
      <c r="Q29" s="67"/>
      <c r="R29" s="6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67"/>
      <c r="BD29" s="67"/>
    </row>
    <row r="30" spans="1:56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67"/>
      <c r="BD30" s="67"/>
    </row>
    <row r="31" spans="1:56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67"/>
      <c r="BD31" s="67"/>
    </row>
    <row r="32" spans="1:56" x14ac:dyDescent="0.25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67"/>
      <c r="BD32" s="67"/>
    </row>
    <row r="33" spans="1:56" x14ac:dyDescent="0.25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67"/>
      <c r="BD33" s="67"/>
    </row>
    <row r="34" spans="1:56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67"/>
      <c r="BD34" s="67"/>
    </row>
    <row r="35" spans="1:56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67"/>
      <c r="BD35" s="67"/>
    </row>
    <row r="36" spans="1:56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67"/>
      <c r="BD36" s="67"/>
    </row>
    <row r="37" spans="1:56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67"/>
      <c r="BD37" s="67"/>
    </row>
    <row r="38" spans="1:56" x14ac:dyDescent="0.25">
      <c r="A38" s="67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67"/>
      <c r="BD38" s="67"/>
    </row>
    <row r="39" spans="1:56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67"/>
      <c r="BD39" s="67"/>
    </row>
    <row r="40" spans="1:56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67"/>
      <c r="BD40" s="67"/>
    </row>
    <row r="41" spans="1:56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67"/>
      <c r="BD41" s="67"/>
    </row>
    <row r="42" spans="1:56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67"/>
      <c r="BD42" s="67"/>
    </row>
    <row r="43" spans="1:56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67"/>
      <c r="BD43" s="67"/>
    </row>
    <row r="44" spans="1:56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67"/>
      <c r="BD44" s="67"/>
    </row>
    <row r="45" spans="1:56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67"/>
      <c r="BD45" s="67"/>
    </row>
    <row r="46" spans="1:56" x14ac:dyDescent="0.2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67"/>
      <c r="BD46" s="67"/>
    </row>
    <row r="47" spans="1:56" x14ac:dyDescent="0.2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67"/>
      <c r="BD47" s="67"/>
    </row>
    <row r="48" spans="1:56" x14ac:dyDescent="0.2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67"/>
      <c r="BD48" s="67"/>
    </row>
    <row r="49" spans="1:56" x14ac:dyDescent="0.2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67"/>
      <c r="BD49" s="67"/>
    </row>
    <row r="50" spans="1:56" x14ac:dyDescent="0.2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67"/>
      <c r="BD50" s="67"/>
    </row>
    <row r="51" spans="1:56" x14ac:dyDescent="0.2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67"/>
      <c r="BD51" s="67"/>
    </row>
    <row r="52" spans="1:56" x14ac:dyDescent="0.2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67"/>
      <c r="BD52" s="67"/>
    </row>
    <row r="53" spans="1:56" x14ac:dyDescent="0.2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  <c r="BB53" s="87"/>
      <c r="BC53" s="67"/>
      <c r="BD53" s="67"/>
    </row>
    <row r="54" spans="1:56" x14ac:dyDescent="0.25">
      <c r="A54" s="67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67"/>
      <c r="BD54" s="67"/>
    </row>
    <row r="55" spans="1:56" x14ac:dyDescent="0.25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67"/>
      <c r="BD55" s="67"/>
    </row>
    <row r="56" spans="1:56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67"/>
      <c r="BD56" s="67"/>
    </row>
    <row r="57" spans="1:56" x14ac:dyDescent="0.25">
      <c r="A57" s="67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67"/>
      <c r="BD57" s="67"/>
    </row>
    <row r="58" spans="1:56" x14ac:dyDescent="0.25">
      <c r="A58" s="67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67"/>
      <c r="BD58" s="67"/>
    </row>
    <row r="59" spans="1:56" x14ac:dyDescent="0.25">
      <c r="A59" s="67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67"/>
      <c r="BD59" s="67"/>
    </row>
    <row r="60" spans="1:56" x14ac:dyDescent="0.25">
      <c r="A60" s="6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67"/>
      <c r="BD60" s="67"/>
    </row>
    <row r="61" spans="1:56" x14ac:dyDescent="0.25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67"/>
      <c r="BD61" s="67"/>
    </row>
    <row r="62" spans="1:56" x14ac:dyDescent="0.25">
      <c r="A62" s="67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67"/>
      <c r="BD62" s="67"/>
    </row>
    <row r="63" spans="1:56" x14ac:dyDescent="0.25">
      <c r="A63" s="67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67"/>
      <c r="BD63" s="67"/>
    </row>
    <row r="64" spans="1:56" x14ac:dyDescent="0.25">
      <c r="A64" s="67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67"/>
      <c r="BD64" s="67"/>
    </row>
    <row r="65" spans="1:56" x14ac:dyDescent="0.25">
      <c r="A65" s="67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67"/>
      <c r="BD65" s="67"/>
    </row>
    <row r="66" spans="1:56" x14ac:dyDescent="0.25">
      <c r="A66" s="67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67"/>
      <c r="BD66" s="67"/>
    </row>
    <row r="67" spans="1:56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67"/>
      <c r="BD67" s="67"/>
    </row>
    <row r="68" spans="1:56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67"/>
      <c r="BD68" s="67"/>
    </row>
    <row r="69" spans="1:56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67"/>
      <c r="BD69" s="67"/>
    </row>
    <row r="70" spans="1:56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67"/>
      <c r="BD70" s="67"/>
    </row>
    <row r="71" spans="1:56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67"/>
      <c r="BD71" s="67"/>
    </row>
    <row r="72" spans="1:56" x14ac:dyDescent="0.25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67"/>
      <c r="BD72" s="67"/>
    </row>
    <row r="73" spans="1:56" x14ac:dyDescent="0.25">
      <c r="A73" s="67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67"/>
      <c r="BD73" s="67"/>
    </row>
    <row r="74" spans="1:56" x14ac:dyDescent="0.25">
      <c r="A74" s="67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67"/>
      <c r="BD74" s="67"/>
    </row>
    <row r="75" spans="1:56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67"/>
      <c r="BD75" s="67"/>
    </row>
    <row r="76" spans="1:56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67"/>
      <c r="BD76" s="67"/>
    </row>
    <row r="77" spans="1:56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67"/>
      <c r="BD77" s="67"/>
    </row>
    <row r="78" spans="1:56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67"/>
      <c r="BD78" s="67"/>
    </row>
    <row r="79" spans="1:56" x14ac:dyDescent="0.2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87"/>
      <c r="AS79" s="87"/>
      <c r="AT79" s="87"/>
      <c r="AU79" s="87"/>
      <c r="AV79" s="87"/>
      <c r="AW79" s="87"/>
      <c r="AX79" s="87"/>
      <c r="AY79" s="87"/>
      <c r="AZ79" s="87"/>
      <c r="BA79" s="87"/>
      <c r="BB79" s="87"/>
      <c r="BC79" s="67"/>
      <c r="BD79" s="67"/>
    </row>
    <row r="80" spans="1:56" x14ac:dyDescent="0.25">
      <c r="A80" s="67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7"/>
      <c r="AM80" s="87"/>
      <c r="AN80" s="87"/>
      <c r="AO80" s="87"/>
      <c r="AP80" s="87"/>
      <c r="AQ80" s="87"/>
      <c r="AR80" s="87"/>
      <c r="AS80" s="87"/>
      <c r="AT80" s="87"/>
      <c r="AU80" s="87"/>
      <c r="AV80" s="87"/>
      <c r="AW80" s="87"/>
      <c r="AX80" s="87"/>
      <c r="AY80" s="87"/>
      <c r="AZ80" s="87"/>
      <c r="BA80" s="87"/>
      <c r="BB80" s="87"/>
      <c r="BC80" s="67"/>
      <c r="BD80" s="67"/>
    </row>
    <row r="81" spans="1:56" x14ac:dyDescent="0.25">
      <c r="A81" s="67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7"/>
      <c r="AM81" s="87"/>
      <c r="AN81" s="87"/>
      <c r="AO81" s="87"/>
      <c r="AP81" s="87"/>
      <c r="AQ81" s="87"/>
      <c r="AR81" s="87"/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67"/>
      <c r="BD81" s="67"/>
    </row>
    <row r="82" spans="1:56" x14ac:dyDescent="0.25">
      <c r="A82" s="67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67"/>
      <c r="BD82" s="67"/>
    </row>
    <row r="83" spans="1:56" x14ac:dyDescent="0.25">
      <c r="A83" s="67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67"/>
      <c r="BD83" s="67"/>
    </row>
    <row r="84" spans="1:56" x14ac:dyDescent="0.25">
      <c r="A84" s="67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67"/>
      <c r="BD84" s="67"/>
    </row>
    <row r="85" spans="1:56" x14ac:dyDescent="0.25">
      <c r="A85" s="67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7"/>
      <c r="AM85" s="87"/>
      <c r="AN85" s="87"/>
      <c r="AO85" s="87"/>
      <c r="AP85" s="87"/>
      <c r="AQ85" s="87"/>
      <c r="AR85" s="87"/>
      <c r="AS85" s="87"/>
      <c r="AT85" s="87"/>
      <c r="AU85" s="87"/>
      <c r="AV85" s="87"/>
      <c r="AW85" s="87"/>
      <c r="AX85" s="87"/>
      <c r="AY85" s="87"/>
      <c r="AZ85" s="87"/>
      <c r="BA85" s="87"/>
      <c r="BB85" s="87"/>
      <c r="BC85" s="67"/>
      <c r="BD85" s="67"/>
    </row>
    <row r="86" spans="1:56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67"/>
      <c r="BD86" s="67"/>
    </row>
    <row r="87" spans="1:56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67"/>
      <c r="BD87" s="67"/>
    </row>
    <row r="88" spans="1:56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67"/>
      <c r="BD88" s="67"/>
    </row>
    <row r="89" spans="1:56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67"/>
      <c r="BD89" s="67"/>
    </row>
    <row r="90" spans="1:56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67"/>
      <c r="BD90" s="67"/>
    </row>
    <row r="91" spans="1:56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7"/>
      <c r="AM91" s="87"/>
      <c r="AN91" s="87"/>
      <c r="AO91" s="87"/>
      <c r="AP91" s="87"/>
      <c r="AQ91" s="87"/>
      <c r="AR91" s="87"/>
      <c r="AS91" s="87"/>
      <c r="AT91" s="87"/>
      <c r="AU91" s="87"/>
      <c r="AV91" s="87"/>
      <c r="AW91" s="87"/>
      <c r="AX91" s="87"/>
      <c r="AY91" s="87"/>
      <c r="AZ91" s="87"/>
      <c r="BA91" s="87"/>
      <c r="BB91" s="87"/>
      <c r="BC91" s="67"/>
      <c r="BD91" s="67"/>
    </row>
    <row r="92" spans="1:56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7"/>
      <c r="AM92" s="87"/>
      <c r="AN92" s="87"/>
      <c r="AO92" s="87"/>
      <c r="AP92" s="87"/>
      <c r="AQ92" s="87"/>
      <c r="AR92" s="87"/>
      <c r="AS92" s="87"/>
      <c r="AT92" s="87"/>
      <c r="AU92" s="87"/>
      <c r="AV92" s="87"/>
      <c r="AW92" s="87"/>
      <c r="AX92" s="87"/>
      <c r="AY92" s="87"/>
      <c r="AZ92" s="87"/>
      <c r="BA92" s="87"/>
      <c r="BB92" s="87"/>
      <c r="BC92" s="67"/>
      <c r="BD92" s="67"/>
    </row>
    <row r="93" spans="1:56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7"/>
      <c r="AY93" s="87"/>
      <c r="AZ93" s="87"/>
      <c r="BA93" s="87"/>
      <c r="BB93" s="87"/>
      <c r="BC93" s="67"/>
      <c r="BD93" s="67"/>
    </row>
    <row r="94" spans="1:56" x14ac:dyDescent="0.25">
      <c r="A94" s="67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67"/>
      <c r="BD94" s="67"/>
    </row>
    <row r="95" spans="1:56" x14ac:dyDescent="0.25">
      <c r="A95" s="67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67"/>
      <c r="BD95" s="67"/>
    </row>
    <row r="96" spans="1:56" x14ac:dyDescent="0.25">
      <c r="A96" s="67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7"/>
      <c r="AY96" s="87"/>
      <c r="AZ96" s="87"/>
      <c r="BA96" s="87"/>
      <c r="BB96" s="87"/>
      <c r="BC96" s="67"/>
      <c r="BD96" s="67"/>
    </row>
    <row r="97" spans="1:56" x14ac:dyDescent="0.25">
      <c r="A97" s="67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67"/>
      <c r="BD97" s="67"/>
    </row>
    <row r="98" spans="1:56" x14ac:dyDescent="0.25">
      <c r="A98" s="67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67"/>
      <c r="BD98" s="67"/>
    </row>
    <row r="99" spans="1:56" x14ac:dyDescent="0.25">
      <c r="A99" s="67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67"/>
      <c r="BD99" s="67"/>
    </row>
    <row r="100" spans="1:56" x14ac:dyDescent="0.25">
      <c r="A100" s="67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67"/>
      <c r="BD100" s="67"/>
    </row>
    <row r="101" spans="1:56" x14ac:dyDescent="0.25">
      <c r="A101" s="67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67"/>
      <c r="BD101" s="67"/>
    </row>
    <row r="102" spans="1:56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67"/>
      <c r="BD102" s="67"/>
    </row>
    <row r="103" spans="1:56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67"/>
      <c r="BD103" s="67"/>
    </row>
    <row r="104" spans="1:56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67"/>
      <c r="BD104" s="67"/>
    </row>
    <row r="105" spans="1:56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67"/>
      <c r="BD105" s="67"/>
    </row>
    <row r="106" spans="1:56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67"/>
      <c r="BD106" s="67"/>
    </row>
    <row r="107" spans="1:56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67"/>
      <c r="BD107" s="67"/>
    </row>
    <row r="108" spans="1:56" x14ac:dyDescent="0.25">
      <c r="A108" s="67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67"/>
      <c r="BD108" s="67"/>
    </row>
    <row r="109" spans="1:56" x14ac:dyDescent="0.25">
      <c r="A109" s="67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67"/>
      <c r="BD109" s="67"/>
    </row>
    <row r="110" spans="1:56" x14ac:dyDescent="0.25">
      <c r="A110" s="67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67"/>
      <c r="BD110" s="67"/>
    </row>
    <row r="111" spans="1:56" x14ac:dyDescent="0.25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67"/>
      <c r="BD111" s="67"/>
    </row>
    <row r="112" spans="1:56" x14ac:dyDescent="0.25">
      <c r="A112" s="67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67"/>
      <c r="BD112" s="67"/>
    </row>
    <row r="113" spans="1:56" x14ac:dyDescent="0.25">
      <c r="A113" s="67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67"/>
      <c r="BD113" s="67"/>
    </row>
    <row r="114" spans="1:56" x14ac:dyDescent="0.25">
      <c r="A114" s="67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67"/>
      <c r="BD114" s="67"/>
    </row>
    <row r="115" spans="1:56" x14ac:dyDescent="0.25">
      <c r="A115" s="67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67"/>
      <c r="BD115" s="67"/>
    </row>
    <row r="116" spans="1:56" x14ac:dyDescent="0.25">
      <c r="A116" s="67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67"/>
      <c r="BD116" s="67"/>
    </row>
    <row r="117" spans="1:56" x14ac:dyDescent="0.25">
      <c r="A117" s="67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67"/>
      <c r="BD117" s="67"/>
    </row>
    <row r="118" spans="1:56" x14ac:dyDescent="0.25">
      <c r="A118" s="67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67"/>
      <c r="BD118" s="67"/>
    </row>
    <row r="119" spans="1:56" x14ac:dyDescent="0.25">
      <c r="A119" s="67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67"/>
      <c r="BD119" s="67"/>
    </row>
    <row r="120" spans="1:56" x14ac:dyDescent="0.25">
      <c r="A120" s="67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67"/>
      <c r="BD120" s="67"/>
    </row>
    <row r="121" spans="1:56" x14ac:dyDescent="0.25">
      <c r="A121" s="67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67"/>
      <c r="BD121" s="67"/>
    </row>
    <row r="122" spans="1:56" x14ac:dyDescent="0.25">
      <c r="A122" s="67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67"/>
      <c r="BD122" s="67"/>
    </row>
    <row r="123" spans="1:56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7"/>
      <c r="AL123" s="87"/>
      <c r="AM123" s="87"/>
      <c r="AN123" s="87"/>
      <c r="AO123" s="87"/>
      <c r="AP123" s="87"/>
      <c r="AQ123" s="87"/>
      <c r="AR123" s="87"/>
      <c r="AS123" s="87"/>
      <c r="AT123" s="87"/>
      <c r="AU123" s="87"/>
      <c r="AV123" s="87"/>
      <c r="AW123" s="87"/>
      <c r="AX123" s="87"/>
      <c r="AY123" s="87"/>
      <c r="AZ123" s="87"/>
      <c r="BA123" s="87"/>
      <c r="BB123" s="87"/>
      <c r="BC123" s="67"/>
      <c r="BD123" s="67"/>
    </row>
    <row r="124" spans="1:56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67"/>
      <c r="BD124" s="67"/>
    </row>
    <row r="125" spans="1:56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67"/>
      <c r="BD125" s="67"/>
    </row>
    <row r="126" spans="1:56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67"/>
      <c r="BD126" s="67"/>
    </row>
    <row r="127" spans="1:56" x14ac:dyDescent="0.25">
      <c r="A127" s="67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67"/>
      <c r="BD127" s="67"/>
    </row>
    <row r="128" spans="1:56" x14ac:dyDescent="0.25">
      <c r="A128" s="67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67"/>
      <c r="BD128" s="67"/>
    </row>
    <row r="129" spans="1:56" x14ac:dyDescent="0.25">
      <c r="A129" s="67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87"/>
      <c r="T129" s="87"/>
      <c r="U129" s="87"/>
      <c r="V129" s="87"/>
      <c r="W129" s="87"/>
      <c r="X129" s="87"/>
      <c r="Y129" s="87"/>
      <c r="Z129" s="87"/>
      <c r="AA129" s="87"/>
      <c r="AB129" s="87"/>
      <c r="AC129" s="87"/>
      <c r="AD129" s="87"/>
      <c r="AE129" s="87"/>
      <c r="AF129" s="87"/>
      <c r="AG129" s="87"/>
      <c r="AH129" s="87"/>
      <c r="AI129" s="87"/>
      <c r="AJ129" s="87"/>
      <c r="AK129" s="87"/>
      <c r="AL129" s="87"/>
      <c r="AM129" s="87"/>
      <c r="AN129" s="87"/>
      <c r="AO129" s="87"/>
      <c r="AP129" s="87"/>
      <c r="AQ129" s="87"/>
      <c r="AR129" s="87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67"/>
      <c r="BD129" s="67"/>
    </row>
    <row r="130" spans="1:56" x14ac:dyDescent="0.25">
      <c r="A130" s="67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67"/>
      <c r="BD130" s="67"/>
    </row>
    <row r="131" spans="1:56" x14ac:dyDescent="0.25">
      <c r="A131" s="67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67"/>
      <c r="BD131" s="67"/>
    </row>
    <row r="132" spans="1:56" x14ac:dyDescent="0.25">
      <c r="A132" s="67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87"/>
      <c r="T132" s="87"/>
      <c r="U132" s="87"/>
      <c r="V132" s="87"/>
      <c r="W132" s="87"/>
      <c r="X132" s="87"/>
      <c r="Y132" s="87"/>
      <c r="Z132" s="87"/>
      <c r="AA132" s="87"/>
      <c r="AB132" s="87"/>
      <c r="AC132" s="87"/>
      <c r="AD132" s="87"/>
      <c r="AE132" s="87"/>
      <c r="AF132" s="87"/>
      <c r="AG132" s="87"/>
      <c r="AH132" s="87"/>
      <c r="AI132" s="87"/>
      <c r="AJ132" s="87"/>
      <c r="AK132" s="87"/>
      <c r="AL132" s="87"/>
      <c r="AM132" s="87"/>
      <c r="AN132" s="87"/>
      <c r="AO132" s="87"/>
      <c r="AP132" s="87"/>
      <c r="AQ132" s="87"/>
      <c r="AR132" s="87"/>
      <c r="AS132" s="87"/>
      <c r="AT132" s="87"/>
      <c r="AU132" s="87"/>
      <c r="AV132" s="87"/>
      <c r="AW132" s="87"/>
      <c r="AX132" s="87"/>
      <c r="AY132" s="87"/>
      <c r="AZ132" s="87"/>
      <c r="BA132" s="87"/>
      <c r="BB132" s="87"/>
      <c r="BC132" s="67"/>
      <c r="BD132" s="67"/>
    </row>
    <row r="133" spans="1:56" x14ac:dyDescent="0.25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67"/>
      <c r="BD133" s="67"/>
    </row>
    <row r="134" spans="1:56" x14ac:dyDescent="0.25">
      <c r="A134" s="67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67"/>
      <c r="BD134" s="67"/>
    </row>
    <row r="135" spans="1:56" x14ac:dyDescent="0.25">
      <c r="A135" s="67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87"/>
      <c r="T135" s="87"/>
      <c r="U135" s="87"/>
      <c r="V135" s="87"/>
      <c r="W135" s="87"/>
      <c r="X135" s="87"/>
      <c r="Y135" s="87"/>
      <c r="Z135" s="87"/>
      <c r="AA135" s="87"/>
      <c r="AB135" s="87"/>
      <c r="AC135" s="87"/>
      <c r="AD135" s="87"/>
      <c r="AE135" s="87"/>
      <c r="AF135" s="87"/>
      <c r="AG135" s="87"/>
      <c r="AH135" s="87"/>
      <c r="AI135" s="87"/>
      <c r="AJ135" s="87"/>
      <c r="AK135" s="87"/>
      <c r="AL135" s="87"/>
      <c r="AM135" s="87"/>
      <c r="AN135" s="87"/>
      <c r="AO135" s="87"/>
      <c r="AP135" s="87"/>
      <c r="AQ135" s="87"/>
      <c r="AR135" s="87"/>
      <c r="AS135" s="87"/>
      <c r="AT135" s="87"/>
      <c r="AU135" s="87"/>
      <c r="AV135" s="87"/>
      <c r="AW135" s="87"/>
      <c r="AX135" s="87"/>
      <c r="AY135" s="87"/>
      <c r="AZ135" s="87"/>
      <c r="BA135" s="87"/>
      <c r="BB135" s="87"/>
      <c r="BC135" s="67"/>
      <c r="BD135" s="67"/>
    </row>
    <row r="136" spans="1:56" x14ac:dyDescent="0.25">
      <c r="A136" s="67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67"/>
      <c r="BD136" s="67"/>
    </row>
    <row r="137" spans="1:56" x14ac:dyDescent="0.25">
      <c r="A137" s="67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67"/>
      <c r="BD137" s="67"/>
    </row>
    <row r="138" spans="1:56" x14ac:dyDescent="0.25">
      <c r="A138" s="67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  <c r="AG138" s="87"/>
      <c r="AH138" s="87"/>
      <c r="AI138" s="87"/>
      <c r="AJ138" s="87"/>
      <c r="AK138" s="87"/>
      <c r="AL138" s="87"/>
      <c r="AM138" s="87"/>
      <c r="AN138" s="87"/>
      <c r="AO138" s="87"/>
      <c r="AP138" s="87"/>
      <c r="AQ138" s="87"/>
      <c r="AR138" s="87"/>
      <c r="AS138" s="87"/>
      <c r="AT138" s="87"/>
      <c r="AU138" s="87"/>
      <c r="AV138" s="87"/>
      <c r="AW138" s="87"/>
      <c r="AX138" s="87"/>
      <c r="AY138" s="87"/>
      <c r="AZ138" s="87"/>
      <c r="BA138" s="87"/>
      <c r="BB138" s="87"/>
      <c r="BC138" s="67"/>
      <c r="BD138" s="67"/>
    </row>
    <row r="139" spans="1:56" x14ac:dyDescent="0.25">
      <c r="A139" s="67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67"/>
      <c r="BD139" s="67"/>
    </row>
    <row r="140" spans="1:56" x14ac:dyDescent="0.25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67"/>
      <c r="BD140" s="67"/>
    </row>
    <row r="141" spans="1:56" x14ac:dyDescent="0.25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67"/>
      <c r="BD141" s="67"/>
    </row>
    <row r="142" spans="1:56" x14ac:dyDescent="0.25">
      <c r="A142" s="67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67"/>
      <c r="BD142" s="67"/>
    </row>
    <row r="143" spans="1:56" x14ac:dyDescent="0.25">
      <c r="A143" s="67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67"/>
      <c r="BD143" s="67"/>
    </row>
    <row r="144" spans="1:56" x14ac:dyDescent="0.25">
      <c r="A144" s="67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87"/>
      <c r="T144" s="87"/>
      <c r="U144" s="87"/>
      <c r="V144" s="87"/>
      <c r="W144" s="87"/>
      <c r="X144" s="87"/>
      <c r="Y144" s="87"/>
      <c r="Z144" s="87"/>
      <c r="AA144" s="87"/>
      <c r="AB144" s="87"/>
      <c r="AC144" s="87"/>
      <c r="AD144" s="87"/>
      <c r="AE144" s="87"/>
      <c r="AF144" s="87"/>
      <c r="AG144" s="87"/>
      <c r="AH144" s="87"/>
      <c r="AI144" s="87"/>
      <c r="AJ144" s="87"/>
      <c r="AK144" s="87"/>
      <c r="AL144" s="87"/>
      <c r="AM144" s="87"/>
      <c r="AN144" s="87"/>
      <c r="AO144" s="87"/>
      <c r="AP144" s="87"/>
      <c r="AQ144" s="87"/>
      <c r="AR144" s="87"/>
      <c r="AS144" s="87"/>
      <c r="AT144" s="87"/>
      <c r="AU144" s="87"/>
      <c r="AV144" s="87"/>
      <c r="AW144" s="87"/>
      <c r="AX144" s="87"/>
      <c r="AY144" s="87"/>
      <c r="AZ144" s="87"/>
      <c r="BA144" s="87"/>
      <c r="BB144" s="87"/>
      <c r="BC144" s="67"/>
      <c r="BD144" s="67"/>
    </row>
    <row r="145" spans="1:56" x14ac:dyDescent="0.25">
      <c r="A145" s="67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67"/>
      <c r="BD145" s="67"/>
    </row>
    <row r="146" spans="1:56" x14ac:dyDescent="0.25">
      <c r="A146" s="67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67"/>
      <c r="BD146" s="67"/>
    </row>
    <row r="147" spans="1:56" x14ac:dyDescent="0.25">
      <c r="A147" s="67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67"/>
      <c r="BD147" s="67"/>
    </row>
    <row r="148" spans="1:56" x14ac:dyDescent="0.25">
      <c r="A148" s="67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67"/>
      <c r="BD148" s="67"/>
    </row>
    <row r="149" spans="1:56" x14ac:dyDescent="0.25">
      <c r="A149" s="67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67"/>
      <c r="BD149" s="67"/>
    </row>
    <row r="150" spans="1:56" x14ac:dyDescent="0.25">
      <c r="A150" s="67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87"/>
      <c r="T150" s="87"/>
      <c r="U150" s="87"/>
      <c r="V150" s="87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67"/>
      <c r="BD150" s="67"/>
    </row>
    <row r="151" spans="1:56" x14ac:dyDescent="0.25">
      <c r="A151" s="67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67"/>
      <c r="BD151" s="67"/>
    </row>
    <row r="152" spans="1:56" x14ac:dyDescent="0.2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67"/>
      <c r="BD152" s="67"/>
    </row>
    <row r="153" spans="1:56" x14ac:dyDescent="0.2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7"/>
      <c r="AY153" s="87"/>
      <c r="AZ153" s="87"/>
      <c r="BA153" s="87"/>
      <c r="BB153" s="87"/>
      <c r="BC153" s="67"/>
      <c r="BD153" s="67"/>
    </row>
    <row r="154" spans="1:56" x14ac:dyDescent="0.2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87"/>
      <c r="T154" s="87"/>
      <c r="U154" s="87"/>
      <c r="V154" s="87"/>
      <c r="W154" s="87"/>
      <c r="X154" s="87"/>
      <c r="Y154" s="87"/>
      <c r="Z154" s="87"/>
      <c r="AA154" s="87"/>
      <c r="AB154" s="87"/>
      <c r="AC154" s="87"/>
      <c r="AD154" s="87"/>
      <c r="AE154" s="87"/>
      <c r="AF154" s="87"/>
      <c r="AG154" s="87"/>
      <c r="AH154" s="87"/>
      <c r="AI154" s="87"/>
      <c r="AJ154" s="87"/>
      <c r="AK154" s="87"/>
      <c r="AL154" s="87"/>
      <c r="AM154" s="87"/>
      <c r="AN154" s="87"/>
      <c r="AO154" s="87"/>
      <c r="AP154" s="87"/>
      <c r="AQ154" s="87"/>
      <c r="AR154" s="87"/>
      <c r="AS154" s="87"/>
      <c r="AT154" s="87"/>
      <c r="AU154" s="87"/>
      <c r="AV154" s="87"/>
      <c r="AW154" s="87"/>
      <c r="AX154" s="87"/>
      <c r="AY154" s="87"/>
      <c r="AZ154" s="87"/>
      <c r="BA154" s="87"/>
      <c r="BB154" s="87"/>
      <c r="BC154" s="67"/>
      <c r="BD154" s="67"/>
    </row>
    <row r="155" spans="1:56" x14ac:dyDescent="0.2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67"/>
      <c r="BD155" s="67"/>
    </row>
    <row r="156" spans="1:56" x14ac:dyDescent="0.2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67"/>
      <c r="BD156" s="67"/>
    </row>
    <row r="157" spans="1:56" x14ac:dyDescent="0.2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87"/>
      <c r="T157" s="87"/>
      <c r="U157" s="87"/>
      <c r="V157" s="87"/>
      <c r="W157" s="87"/>
      <c r="X157" s="87"/>
      <c r="Y157" s="87"/>
      <c r="Z157" s="87"/>
      <c r="AA157" s="87"/>
      <c r="AB157" s="87"/>
      <c r="AC157" s="87"/>
      <c r="AD157" s="87"/>
      <c r="AE157" s="87"/>
      <c r="AF157" s="87"/>
      <c r="AG157" s="87"/>
      <c r="AH157" s="87"/>
      <c r="AI157" s="87"/>
      <c r="AJ157" s="87"/>
      <c r="AK157" s="87"/>
      <c r="AL157" s="87"/>
      <c r="AM157" s="87"/>
      <c r="AN157" s="87"/>
      <c r="AO157" s="87"/>
      <c r="AP157" s="87"/>
      <c r="AQ157" s="87"/>
      <c r="AR157" s="87"/>
      <c r="AS157" s="87"/>
      <c r="AT157" s="87"/>
      <c r="AU157" s="87"/>
      <c r="AV157" s="87"/>
      <c r="AW157" s="87"/>
      <c r="AX157" s="87"/>
      <c r="AY157" s="87"/>
      <c r="AZ157" s="87"/>
      <c r="BA157" s="87"/>
      <c r="BB157" s="87"/>
      <c r="BC157" s="67"/>
      <c r="BD157" s="67"/>
    </row>
    <row r="158" spans="1:56" x14ac:dyDescent="0.2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67"/>
      <c r="BD158" s="67"/>
    </row>
    <row r="159" spans="1:56" x14ac:dyDescent="0.2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67"/>
      <c r="BD159" s="67"/>
    </row>
    <row r="160" spans="1:56" x14ac:dyDescent="0.2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67"/>
      <c r="BD160" s="67"/>
    </row>
    <row r="161" spans="1:56" x14ac:dyDescent="0.2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67"/>
      <c r="BD161" s="67"/>
    </row>
    <row r="162" spans="1:56" x14ac:dyDescent="0.2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67"/>
      <c r="BD162" s="67"/>
    </row>
    <row r="163" spans="1:56" x14ac:dyDescent="0.2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67"/>
      <c r="BD163" s="67"/>
    </row>
    <row r="164" spans="1:56" x14ac:dyDescent="0.2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67"/>
      <c r="BD164" s="67"/>
    </row>
    <row r="165" spans="1:56" x14ac:dyDescent="0.2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87"/>
      <c r="T165" s="87"/>
      <c r="U165" s="87"/>
      <c r="V165" s="87"/>
      <c r="W165" s="87"/>
      <c r="X165" s="87"/>
      <c r="Y165" s="87"/>
      <c r="Z165" s="87"/>
      <c r="AA165" s="87"/>
      <c r="AB165" s="87"/>
      <c r="AC165" s="87"/>
      <c r="AD165" s="87"/>
      <c r="AE165" s="87"/>
      <c r="AF165" s="87"/>
      <c r="AG165" s="87"/>
      <c r="AH165" s="87"/>
      <c r="AI165" s="87"/>
      <c r="AJ165" s="87"/>
      <c r="AK165" s="87"/>
      <c r="AL165" s="87"/>
      <c r="AM165" s="87"/>
      <c r="AN165" s="87"/>
      <c r="AO165" s="87"/>
      <c r="AP165" s="87"/>
      <c r="AQ165" s="87"/>
      <c r="AR165" s="87"/>
      <c r="AS165" s="87"/>
      <c r="AT165" s="87"/>
      <c r="AU165" s="87"/>
      <c r="AV165" s="87"/>
      <c r="AW165" s="87"/>
      <c r="AX165" s="87"/>
      <c r="AY165" s="87"/>
      <c r="AZ165" s="87"/>
      <c r="BA165" s="87"/>
      <c r="BB165" s="87"/>
      <c r="BC165" s="67"/>
      <c r="BD165" s="67"/>
    </row>
    <row r="166" spans="1:56" x14ac:dyDescent="0.2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67"/>
      <c r="BD166" s="67"/>
    </row>
    <row r="167" spans="1:56" x14ac:dyDescent="0.2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67"/>
      <c r="BD167" s="67"/>
    </row>
    <row r="168" spans="1:56" x14ac:dyDescent="0.2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87"/>
      <c r="T168" s="87"/>
      <c r="U168" s="87"/>
      <c r="V168" s="87"/>
      <c r="W168" s="87"/>
      <c r="X168" s="87"/>
      <c r="Y168" s="87"/>
      <c r="Z168" s="87"/>
      <c r="AA168" s="87"/>
      <c r="AB168" s="87"/>
      <c r="AC168" s="87"/>
      <c r="AD168" s="87"/>
      <c r="AE168" s="87"/>
      <c r="AF168" s="87"/>
      <c r="AG168" s="87"/>
      <c r="AH168" s="87"/>
      <c r="AI168" s="87"/>
      <c r="AJ168" s="87"/>
      <c r="AK168" s="87"/>
      <c r="AL168" s="87"/>
      <c r="AM168" s="87"/>
      <c r="AN168" s="87"/>
      <c r="AO168" s="87"/>
      <c r="AP168" s="87"/>
      <c r="AQ168" s="87"/>
      <c r="AR168" s="87"/>
      <c r="AS168" s="87"/>
      <c r="AT168" s="87"/>
      <c r="AU168" s="87"/>
      <c r="AV168" s="87"/>
      <c r="AW168" s="87"/>
      <c r="AX168" s="87"/>
      <c r="AY168" s="87"/>
      <c r="AZ168" s="87"/>
      <c r="BA168" s="87"/>
      <c r="BB168" s="87"/>
      <c r="BC168" s="67"/>
      <c r="BD168" s="67"/>
    </row>
    <row r="169" spans="1:56" x14ac:dyDescent="0.2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67"/>
      <c r="BD169" s="67"/>
    </row>
    <row r="170" spans="1:56" x14ac:dyDescent="0.2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67"/>
      <c r="BD170" s="67"/>
    </row>
    <row r="171" spans="1:56" x14ac:dyDescent="0.2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67"/>
      <c r="BD171" s="67"/>
    </row>
    <row r="172" spans="1:56" x14ac:dyDescent="0.2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67"/>
      <c r="BD172" s="67"/>
    </row>
    <row r="173" spans="1:56" x14ac:dyDescent="0.2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67"/>
      <c r="BD173" s="67"/>
    </row>
    <row r="174" spans="1:56" x14ac:dyDescent="0.2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87"/>
      <c r="T174" s="87"/>
      <c r="U174" s="87"/>
      <c r="V174" s="87"/>
      <c r="W174" s="87"/>
      <c r="X174" s="87"/>
      <c r="Y174" s="87"/>
      <c r="Z174" s="87"/>
      <c r="AA174" s="87"/>
      <c r="AB174" s="87"/>
      <c r="AC174" s="87"/>
      <c r="AD174" s="87"/>
      <c r="AE174" s="87"/>
      <c r="AF174" s="87"/>
      <c r="AG174" s="87"/>
      <c r="AH174" s="87"/>
      <c r="AI174" s="87"/>
      <c r="AJ174" s="87"/>
      <c r="AK174" s="87"/>
      <c r="AL174" s="87"/>
      <c r="AM174" s="87"/>
      <c r="AN174" s="87"/>
      <c r="AO174" s="87"/>
      <c r="AP174" s="87"/>
      <c r="AQ174" s="87"/>
      <c r="AR174" s="87"/>
      <c r="AS174" s="87"/>
      <c r="AT174" s="87"/>
      <c r="AU174" s="87"/>
      <c r="AV174" s="87"/>
      <c r="AW174" s="87"/>
      <c r="AX174" s="87"/>
      <c r="AY174" s="87"/>
      <c r="AZ174" s="87"/>
      <c r="BA174" s="87"/>
      <c r="BB174" s="87"/>
      <c r="BC174" s="67"/>
      <c r="BD174" s="67"/>
    </row>
    <row r="175" spans="1:56" x14ac:dyDescent="0.2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67"/>
      <c r="BD175" s="67"/>
    </row>
    <row r="176" spans="1:56" x14ac:dyDescent="0.2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67"/>
      <c r="BD176" s="67"/>
    </row>
    <row r="177" spans="1:56" x14ac:dyDescent="0.2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87"/>
      <c r="T177" s="87"/>
      <c r="U177" s="87"/>
      <c r="V177" s="87"/>
      <c r="W177" s="87"/>
      <c r="X177" s="87"/>
      <c r="Y177" s="87"/>
      <c r="Z177" s="87"/>
      <c r="AA177" s="87"/>
      <c r="AB177" s="87"/>
      <c r="AC177" s="87"/>
      <c r="AD177" s="87"/>
      <c r="AE177" s="87"/>
      <c r="AF177" s="87"/>
      <c r="AG177" s="87"/>
      <c r="AH177" s="87"/>
      <c r="AI177" s="87"/>
      <c r="AJ177" s="87"/>
      <c r="AK177" s="87"/>
      <c r="AL177" s="87"/>
      <c r="AM177" s="87"/>
      <c r="AN177" s="87"/>
      <c r="AO177" s="87"/>
      <c r="AP177" s="87"/>
      <c r="AQ177" s="87"/>
      <c r="AR177" s="87"/>
      <c r="AS177" s="87"/>
      <c r="AT177" s="87"/>
      <c r="AU177" s="87"/>
      <c r="AV177" s="87"/>
      <c r="AW177" s="87"/>
      <c r="AX177" s="87"/>
      <c r="AY177" s="87"/>
      <c r="AZ177" s="87"/>
      <c r="BA177" s="87"/>
      <c r="BB177" s="87"/>
      <c r="BC177" s="67"/>
      <c r="BD177" s="67"/>
    </row>
    <row r="178" spans="1:56" x14ac:dyDescent="0.2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67"/>
      <c r="BD178" s="67"/>
    </row>
    <row r="179" spans="1:56" x14ac:dyDescent="0.2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67"/>
      <c r="BD179" s="67"/>
    </row>
    <row r="180" spans="1:56" x14ac:dyDescent="0.2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87"/>
      <c r="T180" s="87"/>
      <c r="U180" s="87"/>
      <c r="V180" s="87"/>
      <c r="W180" s="87"/>
      <c r="X180" s="87"/>
      <c r="Y180" s="87"/>
      <c r="Z180" s="87"/>
      <c r="AA180" s="87"/>
      <c r="AB180" s="87"/>
      <c r="AC180" s="87"/>
      <c r="AD180" s="87"/>
      <c r="AE180" s="87"/>
      <c r="AF180" s="87"/>
      <c r="AG180" s="87"/>
      <c r="AH180" s="87"/>
      <c r="AI180" s="87"/>
      <c r="AJ180" s="87"/>
      <c r="AK180" s="87"/>
      <c r="AL180" s="87"/>
      <c r="AM180" s="87"/>
      <c r="AN180" s="87"/>
      <c r="AO180" s="87"/>
      <c r="AP180" s="87"/>
      <c r="AQ180" s="87"/>
      <c r="AR180" s="87"/>
      <c r="AS180" s="87"/>
      <c r="AT180" s="87"/>
      <c r="AU180" s="87"/>
      <c r="AV180" s="87"/>
      <c r="AW180" s="87"/>
      <c r="AX180" s="87"/>
      <c r="AY180" s="87"/>
      <c r="AZ180" s="87"/>
      <c r="BA180" s="87"/>
      <c r="BB180" s="87"/>
      <c r="BC180" s="67"/>
      <c r="BD180" s="67"/>
    </row>
    <row r="181" spans="1:56" x14ac:dyDescent="0.2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67"/>
      <c r="BD181" s="67"/>
    </row>
    <row r="182" spans="1:56" x14ac:dyDescent="0.2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67"/>
      <c r="BD182" s="67"/>
    </row>
    <row r="183" spans="1:56" x14ac:dyDescent="0.2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87"/>
      <c r="T183" s="87"/>
      <c r="U183" s="87"/>
      <c r="V183" s="87"/>
      <c r="W183" s="87"/>
      <c r="X183" s="87"/>
      <c r="Y183" s="87"/>
      <c r="Z183" s="87"/>
      <c r="AA183" s="87"/>
      <c r="AB183" s="87"/>
      <c r="AC183" s="87"/>
      <c r="AD183" s="87"/>
      <c r="AE183" s="87"/>
      <c r="AF183" s="87"/>
      <c r="AG183" s="87"/>
      <c r="AH183" s="87"/>
      <c r="AI183" s="87"/>
      <c r="AJ183" s="87"/>
      <c r="AK183" s="87"/>
      <c r="AL183" s="87"/>
      <c r="AM183" s="87"/>
      <c r="AN183" s="87"/>
      <c r="AO183" s="87"/>
      <c r="AP183" s="87"/>
      <c r="AQ183" s="87"/>
      <c r="AR183" s="87"/>
      <c r="AS183" s="87"/>
      <c r="AT183" s="87"/>
      <c r="AU183" s="87"/>
      <c r="AV183" s="87"/>
      <c r="AW183" s="87"/>
      <c r="AX183" s="87"/>
      <c r="AY183" s="87"/>
      <c r="AZ183" s="87"/>
      <c r="BA183" s="87"/>
      <c r="BB183" s="87"/>
      <c r="BC183" s="67"/>
      <c r="BD183" s="67"/>
    </row>
    <row r="184" spans="1:56" x14ac:dyDescent="0.2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67"/>
      <c r="BD184" s="67"/>
    </row>
    <row r="185" spans="1:56" x14ac:dyDescent="0.2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67"/>
      <c r="BD185" s="67"/>
    </row>
    <row r="186" spans="1:56" x14ac:dyDescent="0.2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87"/>
      <c r="T186" s="87"/>
      <c r="U186" s="87"/>
      <c r="V186" s="87"/>
      <c r="W186" s="87"/>
      <c r="X186" s="87"/>
      <c r="Y186" s="87"/>
      <c r="Z186" s="87"/>
      <c r="AA186" s="87"/>
      <c r="AB186" s="87"/>
      <c r="AC186" s="87"/>
      <c r="AD186" s="87"/>
      <c r="AE186" s="87"/>
      <c r="AF186" s="87"/>
      <c r="AG186" s="87"/>
      <c r="AH186" s="87"/>
      <c r="AI186" s="87"/>
      <c r="AJ186" s="87"/>
      <c r="AK186" s="87"/>
      <c r="AL186" s="87"/>
      <c r="AM186" s="87"/>
      <c r="AN186" s="87"/>
      <c r="AO186" s="87"/>
      <c r="AP186" s="87"/>
      <c r="AQ186" s="87"/>
      <c r="AR186" s="87"/>
      <c r="AS186" s="87"/>
      <c r="AT186" s="87"/>
      <c r="AU186" s="87"/>
      <c r="AV186" s="87"/>
      <c r="AW186" s="87"/>
      <c r="AX186" s="87"/>
      <c r="AY186" s="87"/>
      <c r="AZ186" s="87"/>
      <c r="BA186" s="87"/>
      <c r="BB186" s="87"/>
      <c r="BC186" s="67"/>
      <c r="BD186" s="67"/>
    </row>
    <row r="187" spans="1:56" x14ac:dyDescent="0.2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67"/>
      <c r="BD187" s="67"/>
    </row>
    <row r="188" spans="1:56" x14ac:dyDescent="0.2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67"/>
      <c r="BD188" s="67"/>
    </row>
    <row r="189" spans="1:56" x14ac:dyDescent="0.2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87"/>
      <c r="T189" s="87"/>
      <c r="U189" s="87"/>
      <c r="V189" s="87"/>
      <c r="W189" s="87"/>
      <c r="X189" s="87"/>
      <c r="Y189" s="87"/>
      <c r="Z189" s="87"/>
      <c r="AA189" s="87"/>
      <c r="AB189" s="87"/>
      <c r="AC189" s="87"/>
      <c r="AD189" s="87"/>
      <c r="AE189" s="87"/>
      <c r="AF189" s="87"/>
      <c r="AG189" s="87"/>
      <c r="AH189" s="87"/>
      <c r="AI189" s="87"/>
      <c r="AJ189" s="87"/>
      <c r="AK189" s="87"/>
      <c r="AL189" s="87"/>
      <c r="AM189" s="87"/>
      <c r="AN189" s="87"/>
      <c r="AO189" s="87"/>
      <c r="AP189" s="87"/>
      <c r="AQ189" s="87"/>
      <c r="AR189" s="87"/>
      <c r="AS189" s="87"/>
      <c r="AT189" s="87"/>
      <c r="AU189" s="87"/>
      <c r="AV189" s="87"/>
      <c r="AW189" s="87"/>
      <c r="AX189" s="87"/>
      <c r="AY189" s="87"/>
      <c r="AZ189" s="87"/>
      <c r="BA189" s="87"/>
      <c r="BB189" s="87"/>
      <c r="BC189" s="67"/>
      <c r="BD189" s="67"/>
    </row>
    <row r="190" spans="1:56" x14ac:dyDescent="0.2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67"/>
      <c r="BD190" s="67"/>
    </row>
    <row r="191" spans="1:56" x14ac:dyDescent="0.2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  <c r="V191" s="67"/>
      <c r="W191" s="67"/>
      <c r="X191" s="67"/>
      <c r="Y191" s="67"/>
      <c r="Z191" s="67"/>
      <c r="AA191" s="67"/>
      <c r="AB191" s="67"/>
      <c r="AC191" s="67"/>
      <c r="AD191" s="67"/>
      <c r="AE191" s="67"/>
      <c r="AF191" s="67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67"/>
      <c r="AR191" s="67"/>
      <c r="AS191" s="67"/>
      <c r="AT191" s="67"/>
      <c r="AU191" s="67"/>
      <c r="AV191" s="67"/>
      <c r="AW191" s="67"/>
      <c r="AX191" s="67"/>
      <c r="AY191" s="67"/>
      <c r="AZ191" s="67"/>
      <c r="BA191" s="67"/>
      <c r="BB191" s="67"/>
      <c r="BC191" s="67"/>
      <c r="BD191" s="67"/>
    </row>
    <row r="192" spans="1:56" x14ac:dyDescent="0.2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67"/>
      <c r="AR192" s="67"/>
      <c r="AS192" s="67"/>
      <c r="AT192" s="67"/>
      <c r="AU192" s="67"/>
      <c r="AV192" s="67"/>
      <c r="AW192" s="67"/>
      <c r="AX192" s="67"/>
      <c r="AY192" s="67"/>
      <c r="AZ192" s="67"/>
      <c r="BA192" s="67"/>
      <c r="BB192" s="67"/>
      <c r="BC192" s="67"/>
      <c r="BD192" s="67"/>
    </row>
    <row r="193" spans="1:56" x14ac:dyDescent="0.2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67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</row>
    <row r="194" spans="1:56" x14ac:dyDescent="0.2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67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</row>
    <row r="195" spans="1:56" x14ac:dyDescent="0.2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  <c r="V195" s="67"/>
      <c r="W195" s="67"/>
      <c r="X195" s="67"/>
      <c r="Y195" s="67"/>
      <c r="Z195" s="67"/>
      <c r="AA195" s="67"/>
      <c r="AB195" s="67"/>
      <c r="AC195" s="67"/>
      <c r="AD195" s="67"/>
      <c r="AE195" s="67"/>
      <c r="AF195" s="67"/>
      <c r="AG195" s="67"/>
      <c r="AH195" s="67"/>
      <c r="AI195" s="67"/>
      <c r="AJ195" s="67"/>
      <c r="AK195" s="67"/>
      <c r="AL195" s="67"/>
      <c r="AM195" s="67"/>
      <c r="AN195" s="67"/>
      <c r="AO195" s="67"/>
      <c r="AP195" s="67"/>
      <c r="AQ195" s="67"/>
      <c r="AR195" s="67"/>
      <c r="AS195" s="67"/>
      <c r="AT195" s="67"/>
      <c r="AU195" s="67"/>
      <c r="AV195" s="67"/>
      <c r="AW195" s="67"/>
      <c r="AX195" s="67"/>
      <c r="AY195" s="67"/>
      <c r="AZ195" s="67"/>
      <c r="BA195" s="67"/>
      <c r="BB195" s="67"/>
      <c r="BC195" s="67"/>
      <c r="BD195" s="67"/>
    </row>
    <row r="196" spans="1:56" x14ac:dyDescent="0.2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  <c r="V196" s="67"/>
      <c r="W196" s="67"/>
      <c r="X196" s="67"/>
      <c r="Y196" s="67"/>
      <c r="Z196" s="67"/>
      <c r="AA196" s="67"/>
      <c r="AB196" s="67"/>
      <c r="AC196" s="67"/>
      <c r="AD196" s="67"/>
      <c r="AE196" s="67"/>
      <c r="AF196" s="67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67"/>
      <c r="AR196" s="67"/>
      <c r="AS196" s="67"/>
      <c r="AT196" s="67"/>
      <c r="AU196" s="67"/>
      <c r="AV196" s="67"/>
      <c r="AW196" s="67"/>
      <c r="AX196" s="67"/>
      <c r="AY196" s="67"/>
      <c r="AZ196" s="67"/>
      <c r="BA196" s="67"/>
      <c r="BB196" s="67"/>
      <c r="BC196" s="67"/>
      <c r="BD196" s="67"/>
    </row>
    <row r="197" spans="1:5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</row>
    <row r="198" spans="1:5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</row>
    <row r="199" spans="1:5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</row>
    <row r="200" spans="1:5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</row>
    <row r="201" spans="1:5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</row>
    <row r="202" spans="1:5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</row>
    <row r="203" spans="1:5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</row>
    <row r="204" spans="1:5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</row>
    <row r="205" spans="1:5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</row>
    <row r="206" spans="1:5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</row>
    <row r="207" spans="1:5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</row>
  </sheetData>
  <sheetProtection algorithmName="SHA-512" hashValue="K6KW0h/jBiQLZbu+t3yy2ambjtUMn5w3oONrJsjUCpXrsAD/OgB53fqcMfeL0GkwkQmvomkGwr4d3u0JK5MjAw==" saltValue="+oRJmw8dFMPl75BUfem6zA==" spinCount="100000" sheet="1" objects="1" scenarios="1" selectLockedCells="1"/>
  <mergeCells count="3">
    <mergeCell ref="F11:G11"/>
    <mergeCell ref="F13:G13"/>
    <mergeCell ref="E6:K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</sheetPr>
  <dimension ref="A1:BJ190"/>
  <sheetViews>
    <sheetView tabSelected="1" zoomScaleNormal="100" workbookViewId="0">
      <selection activeCell="E35" sqref="E35"/>
    </sheetView>
  </sheetViews>
  <sheetFormatPr defaultRowHeight="15" x14ac:dyDescent="0.25"/>
  <cols>
    <col min="1" max="1" width="2.7109375" style="2" customWidth="1"/>
    <col min="2" max="2" width="3.28515625" style="2" customWidth="1"/>
    <col min="3" max="3" width="29.7109375" style="2" customWidth="1"/>
    <col min="4" max="4" width="8.28515625" style="2" customWidth="1"/>
    <col min="5" max="5" width="24.7109375" style="2" customWidth="1"/>
    <col min="6" max="6" width="5.5703125" style="2" customWidth="1"/>
    <col min="7" max="7" width="12.140625" style="2" customWidth="1"/>
    <col min="8" max="8" width="28.5703125" style="2" customWidth="1"/>
    <col min="9" max="9" width="9" style="2" customWidth="1"/>
    <col min="10" max="12" width="0.85546875" style="2" customWidth="1"/>
    <col min="13" max="13" width="20.7109375" style="2" customWidth="1"/>
    <col min="14" max="14" width="10.7109375" style="2" customWidth="1"/>
    <col min="15" max="15" width="2.7109375" style="2" customWidth="1"/>
    <col min="16" max="19" width="0" style="2" hidden="1" customWidth="1"/>
    <col min="20" max="20" width="9.140625" style="2"/>
    <col min="21" max="21" width="25.7109375" style="2" customWidth="1"/>
    <col min="22" max="22" width="1" style="2" customWidth="1"/>
    <col min="23" max="23" width="9.140625" style="2"/>
    <col min="24" max="24" width="25.7109375" style="2" customWidth="1"/>
    <col min="25" max="16384" width="9.140625" style="2"/>
  </cols>
  <sheetData>
    <row r="1" spans="1:62" ht="99.9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9"/>
      <c r="X1" s="9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67"/>
      <c r="BD1" s="67"/>
      <c r="BE1" s="67"/>
      <c r="BF1" s="67"/>
      <c r="BG1" s="67"/>
      <c r="BH1" s="67"/>
      <c r="BI1" s="67"/>
      <c r="BJ1" s="67"/>
    </row>
    <row r="2" spans="1:62" ht="17.100000000000001" customHeight="1" thickBot="1" x14ac:dyDescent="0.3">
      <c r="A2" s="1"/>
      <c r="B2" s="3"/>
      <c r="C2" s="4"/>
      <c r="D2" s="4"/>
      <c r="E2" s="4"/>
      <c r="F2" s="4"/>
      <c r="G2" s="4"/>
      <c r="H2" s="4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64"/>
      <c r="X2" s="64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67"/>
      <c r="BD2" s="67"/>
      <c r="BE2" s="67"/>
      <c r="BF2" s="67"/>
      <c r="BG2" s="67"/>
      <c r="BH2" s="67"/>
      <c r="BI2" s="67"/>
      <c r="BJ2" s="67"/>
    </row>
    <row r="3" spans="1:62" ht="17.100000000000001" customHeight="1" thickBot="1" x14ac:dyDescent="0.45">
      <c r="A3" s="1"/>
      <c r="B3" s="6"/>
      <c r="C3" s="93" t="s">
        <v>36</v>
      </c>
      <c r="D3" s="94"/>
      <c r="E3" s="94"/>
      <c r="F3" s="7"/>
      <c r="G3" s="34"/>
      <c r="H3" s="9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95" t="str">
        <f>C3</f>
        <v>TERMOPAR TIPO T Norma E230 - 02 Table 7</v>
      </c>
      <c r="U3" s="95"/>
      <c r="V3" s="95"/>
      <c r="W3" s="95"/>
      <c r="X3" s="9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67"/>
      <c r="BD3" s="67"/>
      <c r="BE3" s="67"/>
      <c r="BF3" s="67"/>
      <c r="BG3" s="67"/>
      <c r="BH3" s="67"/>
      <c r="BI3" s="67"/>
      <c r="BJ3" s="67"/>
    </row>
    <row r="4" spans="1:62" ht="17.100000000000001" customHeight="1" thickBot="1" x14ac:dyDescent="0.35">
      <c r="A4" s="1"/>
      <c r="B4" s="6"/>
      <c r="C4" s="61" t="s">
        <v>24</v>
      </c>
      <c r="D4" s="39"/>
      <c r="E4" s="57" t="s">
        <v>27</v>
      </c>
      <c r="F4" s="9"/>
      <c r="G4" s="9"/>
      <c r="H4" s="9"/>
      <c r="I4" s="10"/>
      <c r="J4" s="1"/>
      <c r="K4" s="1"/>
      <c r="L4" s="1"/>
      <c r="M4" s="1"/>
      <c r="N4" s="1"/>
      <c r="O4" s="1"/>
      <c r="P4" s="1"/>
      <c r="Q4" s="1"/>
      <c r="R4" s="1"/>
      <c r="S4" s="1"/>
      <c r="T4" s="96" t="str">
        <f>E4</f>
        <v>-270°C to 0,0°C</v>
      </c>
      <c r="U4" s="97"/>
      <c r="V4" s="11"/>
      <c r="W4" s="98" t="str">
        <f>E35</f>
        <v>0°C to 400°C</v>
      </c>
      <c r="X4" s="98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67"/>
      <c r="BD4" s="67"/>
      <c r="BE4" s="67"/>
      <c r="BF4" s="67"/>
      <c r="BG4" s="67"/>
      <c r="BH4" s="67"/>
      <c r="BI4" s="67"/>
      <c r="BJ4" s="67"/>
    </row>
    <row r="5" spans="1:62" ht="17.100000000000001" customHeight="1" x14ac:dyDescent="0.4">
      <c r="A5" s="1"/>
      <c r="B5" s="6"/>
      <c r="C5" s="65"/>
      <c r="D5" s="8"/>
      <c r="E5" s="40"/>
      <c r="F5" s="9"/>
      <c r="G5" s="9"/>
      <c r="H5" s="9"/>
      <c r="I5" s="10"/>
      <c r="J5" s="1"/>
      <c r="K5" s="1"/>
      <c r="L5" s="1"/>
      <c r="M5" s="50" t="s">
        <v>0</v>
      </c>
      <c r="N5" s="51" t="s">
        <v>12</v>
      </c>
      <c r="O5" s="1"/>
      <c r="P5" s="1"/>
      <c r="Q5" s="1"/>
      <c r="R5" s="1"/>
      <c r="S5" s="1"/>
      <c r="T5" s="58" t="s">
        <v>1</v>
      </c>
      <c r="U5" s="44">
        <f>E13</f>
        <v>0</v>
      </c>
      <c r="V5" s="1"/>
      <c r="W5" s="58" t="s">
        <v>1</v>
      </c>
      <c r="X5" s="44">
        <f>E44</f>
        <v>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67"/>
      <c r="BD5" s="67"/>
      <c r="BE5" s="67"/>
      <c r="BF5" s="67"/>
      <c r="BG5" s="67"/>
      <c r="BH5" s="67"/>
      <c r="BI5" s="67"/>
      <c r="BJ5" s="67"/>
    </row>
    <row r="6" spans="1:62" ht="17.100000000000001" customHeight="1" thickBot="1" x14ac:dyDescent="0.3">
      <c r="A6" s="1"/>
      <c r="B6" s="6"/>
      <c r="C6" s="9"/>
      <c r="D6" s="9"/>
      <c r="E6" s="12"/>
      <c r="F6" s="9"/>
      <c r="G6" s="9"/>
      <c r="H6" s="9"/>
      <c r="I6" s="10"/>
      <c r="J6" s="1"/>
      <c r="K6" s="1"/>
      <c r="L6" s="1"/>
      <c r="M6" s="1"/>
      <c r="N6" s="1"/>
      <c r="O6" s="1"/>
      <c r="P6" s="1"/>
      <c r="Q6" s="1"/>
      <c r="R6" s="1"/>
      <c r="S6" s="1"/>
      <c r="T6" s="58" t="s">
        <v>2</v>
      </c>
      <c r="U6" s="44">
        <f t="shared" ref="U6:U18" si="0">E14</f>
        <v>3.8748106364000001E-2</v>
      </c>
      <c r="V6" s="1"/>
      <c r="W6" s="58" t="s">
        <v>2</v>
      </c>
      <c r="X6" s="44">
        <f t="shared" ref="X6:X13" si="1">E45</f>
        <v>3.8748106364000001E-2</v>
      </c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67"/>
      <c r="BD6" s="67"/>
      <c r="BE6" s="67"/>
      <c r="BF6" s="67"/>
      <c r="BG6" s="67"/>
      <c r="BH6" s="67"/>
      <c r="BI6" s="67"/>
      <c r="BJ6" s="67"/>
    </row>
    <row r="7" spans="1:62" ht="15.75" thickBot="1" x14ac:dyDescent="0.3">
      <c r="A7" s="1"/>
      <c r="B7" s="6"/>
      <c r="C7" s="99" t="s">
        <v>28</v>
      </c>
      <c r="D7" s="100"/>
      <c r="E7" s="101">
        <f>'Entrada de dados'!H13</f>
        <v>150</v>
      </c>
      <c r="F7" s="102"/>
      <c r="G7" s="102"/>
      <c r="H7" s="13"/>
      <c r="I7" s="10"/>
      <c r="J7" s="1"/>
      <c r="K7" s="1"/>
      <c r="L7" s="1"/>
      <c r="M7" s="14">
        <v>-6.258</v>
      </c>
      <c r="N7" s="15">
        <v>-270</v>
      </c>
      <c r="O7" s="1"/>
      <c r="P7" s="1"/>
      <c r="Q7" s="1"/>
      <c r="R7" s="1"/>
      <c r="S7" s="1"/>
      <c r="T7" s="58" t="s">
        <v>3</v>
      </c>
      <c r="U7" s="44">
        <f t="shared" si="0"/>
        <v>4.4194434347000001E-5</v>
      </c>
      <c r="V7" s="1"/>
      <c r="W7" s="58" t="s">
        <v>3</v>
      </c>
      <c r="X7" s="44">
        <f t="shared" si="1"/>
        <v>3.3292227879999998E-5</v>
      </c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67"/>
      <c r="BD7" s="67"/>
      <c r="BE7" s="67"/>
      <c r="BF7" s="67"/>
      <c r="BG7" s="67"/>
      <c r="BH7" s="67"/>
      <c r="BI7" s="67"/>
      <c r="BJ7" s="67"/>
    </row>
    <row r="8" spans="1:62" ht="15.75" thickBot="1" x14ac:dyDescent="0.3">
      <c r="A8" s="1"/>
      <c r="B8" s="6"/>
      <c r="C8" s="9"/>
      <c r="D8" s="16"/>
      <c r="E8" s="12"/>
      <c r="F8" s="9"/>
      <c r="G8" s="9"/>
      <c r="H8" s="9"/>
      <c r="I8" s="10"/>
      <c r="J8" s="1"/>
      <c r="K8" s="1"/>
      <c r="L8" s="1"/>
      <c r="M8" s="14">
        <v>-4.6479999999999997</v>
      </c>
      <c r="N8" s="15">
        <v>-150</v>
      </c>
      <c r="O8" s="1"/>
      <c r="P8" s="1"/>
      <c r="Q8" s="1"/>
      <c r="R8" s="1"/>
      <c r="S8" s="1"/>
      <c r="T8" s="58" t="s">
        <v>4</v>
      </c>
      <c r="U8" s="44">
        <f t="shared" si="0"/>
        <v>1.1844323105E-7</v>
      </c>
      <c r="V8" s="1"/>
      <c r="W8" s="58" t="s">
        <v>4</v>
      </c>
      <c r="X8" s="44">
        <f t="shared" si="1"/>
        <v>2.0618243403999999E-7</v>
      </c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67"/>
      <c r="BD8" s="67"/>
      <c r="BE8" s="67"/>
      <c r="BF8" s="67"/>
      <c r="BG8" s="67"/>
      <c r="BH8" s="67"/>
      <c r="BI8" s="67"/>
      <c r="BJ8" s="67"/>
    </row>
    <row r="9" spans="1:62" ht="15.75" customHeight="1" thickBot="1" x14ac:dyDescent="0.3">
      <c r="A9" s="1"/>
      <c r="B9" s="6"/>
      <c r="C9" s="9"/>
      <c r="D9" s="59" t="s">
        <v>25</v>
      </c>
      <c r="E9" s="105">
        <f>E13+E14*G14+E15*G15+E16*G16+E17*G17+E18*G18+E19*G19+E20*G20+E21*G21+E22*G22+E23*G23+E24*G24+E25*G25+E26*G26+E27*G27</f>
        <v>4444.490201516759</v>
      </c>
      <c r="F9" s="106"/>
      <c r="G9" s="106"/>
      <c r="H9" s="17"/>
      <c r="I9" s="10"/>
      <c r="J9" s="1"/>
      <c r="K9" s="1"/>
      <c r="L9" s="1"/>
      <c r="M9" s="14">
        <v>-3.379</v>
      </c>
      <c r="N9" s="15">
        <v>-100</v>
      </c>
      <c r="O9" s="1"/>
      <c r="P9" s="1"/>
      <c r="Q9" s="1"/>
      <c r="R9" s="1"/>
      <c r="S9" s="1"/>
      <c r="T9" s="58" t="s">
        <v>5</v>
      </c>
      <c r="U9" s="44">
        <f t="shared" si="0"/>
        <v>2.0032973553999999E-8</v>
      </c>
      <c r="V9" s="1"/>
      <c r="W9" s="58" t="s">
        <v>5</v>
      </c>
      <c r="X9" s="44">
        <f t="shared" si="1"/>
        <v>-2.1882256846E-9</v>
      </c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67"/>
      <c r="BD9" s="67"/>
      <c r="BE9" s="67"/>
      <c r="BF9" s="67"/>
      <c r="BG9" s="67"/>
      <c r="BH9" s="67"/>
      <c r="BI9" s="67"/>
      <c r="BJ9" s="67"/>
    </row>
    <row r="10" spans="1:62" ht="15.75" customHeight="1" thickBot="1" x14ac:dyDescent="0.3">
      <c r="A10" s="1"/>
      <c r="B10" s="6"/>
      <c r="C10" s="9"/>
      <c r="D10" s="66" t="s">
        <v>29</v>
      </c>
      <c r="E10" s="41">
        <f>E9</f>
        <v>4444.490201516759</v>
      </c>
      <c r="F10" s="9"/>
      <c r="G10" s="9"/>
      <c r="H10" s="9"/>
      <c r="I10" s="10"/>
      <c r="J10" s="1"/>
      <c r="K10" s="1"/>
      <c r="L10" s="1"/>
      <c r="M10" s="14">
        <v>0</v>
      </c>
      <c r="N10" s="15">
        <v>0</v>
      </c>
      <c r="O10" s="1"/>
      <c r="P10" s="1"/>
      <c r="Q10" s="1"/>
      <c r="R10" s="1"/>
      <c r="S10" s="1"/>
      <c r="T10" s="58" t="s">
        <v>6</v>
      </c>
      <c r="U10" s="44">
        <f t="shared" si="0"/>
        <v>9.0138019559E-10</v>
      </c>
      <c r="V10" s="1"/>
      <c r="W10" s="58" t="s">
        <v>6</v>
      </c>
      <c r="X10" s="44">
        <f t="shared" si="1"/>
        <v>1.0996880928000001E-11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67"/>
      <c r="BD10" s="67"/>
      <c r="BE10" s="67"/>
      <c r="BF10" s="67"/>
      <c r="BG10" s="67"/>
      <c r="BH10" s="67"/>
      <c r="BI10" s="67"/>
      <c r="BJ10" s="67"/>
    </row>
    <row r="11" spans="1:62" ht="15.75" customHeight="1" x14ac:dyDescent="0.25">
      <c r="A11" s="1"/>
      <c r="B11" s="6"/>
      <c r="C11" s="9"/>
      <c r="D11" s="42"/>
      <c r="E11" s="43"/>
      <c r="F11" s="9"/>
      <c r="G11" s="9"/>
      <c r="H11" s="9"/>
      <c r="I11" s="10"/>
      <c r="J11" s="1"/>
      <c r="K11" s="1"/>
      <c r="L11" s="1"/>
      <c r="M11" s="18">
        <v>0.39100000000000001</v>
      </c>
      <c r="N11" s="19">
        <v>10</v>
      </c>
      <c r="O11" s="1"/>
      <c r="P11" s="1"/>
      <c r="Q11" s="1"/>
      <c r="R11" s="1"/>
      <c r="S11" s="1"/>
      <c r="T11" s="58" t="s">
        <v>7</v>
      </c>
      <c r="U11" s="44">
        <f t="shared" si="0"/>
        <v>2.2651156593E-11</v>
      </c>
      <c r="V11" s="1"/>
      <c r="W11" s="58" t="s">
        <v>7</v>
      </c>
      <c r="X11" s="44">
        <f t="shared" si="1"/>
        <v>-3.0815758772000002E-14</v>
      </c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67"/>
      <c r="BD11" s="67"/>
      <c r="BE11" s="67"/>
      <c r="BF11" s="67"/>
      <c r="BG11" s="67"/>
      <c r="BH11" s="67"/>
      <c r="BI11" s="67"/>
      <c r="BJ11" s="67"/>
    </row>
    <row r="12" spans="1:62" ht="15.75" customHeight="1" x14ac:dyDescent="0.25">
      <c r="A12" s="1"/>
      <c r="B12" s="6"/>
      <c r="C12" s="9"/>
      <c r="D12" s="9"/>
      <c r="E12" s="9"/>
      <c r="F12" s="9"/>
      <c r="G12" s="9"/>
      <c r="H12" s="9"/>
      <c r="I12" s="10"/>
      <c r="J12" s="1"/>
      <c r="K12" s="1"/>
      <c r="L12" s="1"/>
      <c r="M12" s="18">
        <v>4.2789999999999999</v>
      </c>
      <c r="N12" s="19">
        <v>100</v>
      </c>
      <c r="O12" s="1"/>
      <c r="P12" s="1"/>
      <c r="Q12" s="1"/>
      <c r="R12" s="1"/>
      <c r="S12" s="1"/>
      <c r="T12" s="58" t="s">
        <v>8</v>
      </c>
      <c r="U12" s="44">
        <f t="shared" si="0"/>
        <v>3.6071154205000002E-13</v>
      </c>
      <c r="V12" s="1"/>
      <c r="W12" s="58" t="s">
        <v>8</v>
      </c>
      <c r="X12" s="44">
        <f t="shared" si="1"/>
        <v>4.5479135290000001E-17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67"/>
      <c r="BD12" s="67"/>
      <c r="BE12" s="67"/>
      <c r="BF12" s="67"/>
      <c r="BG12" s="67"/>
      <c r="BH12" s="67"/>
      <c r="BI12" s="67"/>
      <c r="BJ12" s="67"/>
    </row>
    <row r="13" spans="1:62" ht="15.75" customHeight="1" x14ac:dyDescent="0.25">
      <c r="A13" s="1"/>
      <c r="B13" s="6"/>
      <c r="C13" s="9"/>
      <c r="D13" s="58" t="s">
        <v>1</v>
      </c>
      <c r="E13" s="44">
        <v>0</v>
      </c>
      <c r="F13" s="9"/>
      <c r="G13" s="9"/>
      <c r="H13" s="9"/>
      <c r="I13" s="10"/>
      <c r="J13" s="1"/>
      <c r="K13" s="1"/>
      <c r="L13" s="1"/>
      <c r="M13" s="35"/>
      <c r="N13" s="36"/>
      <c r="O13" s="1"/>
      <c r="P13" s="1"/>
      <c r="Q13" s="1"/>
      <c r="R13" s="1"/>
      <c r="S13" s="1"/>
      <c r="T13" s="58" t="s">
        <v>9</v>
      </c>
      <c r="U13" s="44">
        <f t="shared" si="0"/>
        <v>3.8493939883000001E-15</v>
      </c>
      <c r="V13" s="1"/>
      <c r="W13" s="58" t="s">
        <v>9</v>
      </c>
      <c r="X13" s="44">
        <f t="shared" si="1"/>
        <v>-2.7512901672999999E-20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67"/>
      <c r="BD13" s="67"/>
      <c r="BE13" s="67"/>
      <c r="BF13" s="67"/>
      <c r="BG13" s="67"/>
      <c r="BH13" s="67"/>
      <c r="BI13" s="67"/>
      <c r="BJ13" s="67"/>
    </row>
    <row r="14" spans="1:62" ht="15.75" customHeight="1" x14ac:dyDescent="0.3">
      <c r="A14" s="1"/>
      <c r="B14" s="6"/>
      <c r="C14" s="9"/>
      <c r="D14" s="58" t="s">
        <v>2</v>
      </c>
      <c r="E14" s="44">
        <v>3.8748106364000001E-2</v>
      </c>
      <c r="F14" s="60" t="s">
        <v>13</v>
      </c>
      <c r="G14" s="103">
        <f>(POWER($E$7,1))</f>
        <v>150</v>
      </c>
      <c r="H14" s="104"/>
      <c r="I14" s="10"/>
      <c r="J14" s="1"/>
      <c r="K14" s="1"/>
      <c r="L14" s="1"/>
      <c r="M14" s="23"/>
      <c r="N14" s="24"/>
      <c r="O14" s="1"/>
      <c r="P14" s="1"/>
      <c r="Q14" s="1"/>
      <c r="R14" s="1"/>
      <c r="S14" s="1"/>
      <c r="T14" s="58" t="s">
        <v>10</v>
      </c>
      <c r="U14" s="44">
        <f t="shared" si="0"/>
        <v>2.8213521925000002E-17</v>
      </c>
      <c r="V14" s="1"/>
      <c r="W14" s="20"/>
      <c r="X14" s="52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67"/>
      <c r="BD14" s="67"/>
      <c r="BE14" s="67"/>
      <c r="BF14" s="67"/>
      <c r="BG14" s="67"/>
      <c r="BH14" s="67"/>
      <c r="BI14" s="67"/>
      <c r="BJ14" s="67"/>
    </row>
    <row r="15" spans="1:62" ht="15.75" customHeight="1" x14ac:dyDescent="0.3">
      <c r="A15" s="1"/>
      <c r="B15" s="6"/>
      <c r="C15" s="9"/>
      <c r="D15" s="58" t="s">
        <v>3</v>
      </c>
      <c r="E15" s="44">
        <v>4.4194434347000001E-5</v>
      </c>
      <c r="F15" s="60" t="s">
        <v>14</v>
      </c>
      <c r="G15" s="103">
        <f>(POWER($E$7,2))</f>
        <v>22500</v>
      </c>
      <c r="H15" s="104"/>
      <c r="I15" s="10"/>
      <c r="J15" s="1"/>
      <c r="K15" s="1"/>
      <c r="L15" s="1"/>
      <c r="M15" s="23"/>
      <c r="N15" s="24"/>
      <c r="O15" s="1"/>
      <c r="P15" s="1"/>
      <c r="Q15" s="1"/>
      <c r="R15" s="1"/>
      <c r="S15" s="1"/>
      <c r="T15" s="58" t="s">
        <v>11</v>
      </c>
      <c r="U15" s="44">
        <f t="shared" si="0"/>
        <v>1.4251594779E-19</v>
      </c>
      <c r="V15" s="1"/>
      <c r="W15" s="21"/>
      <c r="X15" s="53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67"/>
      <c r="BD15" s="67"/>
      <c r="BE15" s="67"/>
      <c r="BF15" s="67"/>
      <c r="BG15" s="67"/>
      <c r="BH15" s="67"/>
      <c r="BI15" s="67"/>
      <c r="BJ15" s="67"/>
    </row>
    <row r="16" spans="1:62" ht="15.75" customHeight="1" x14ac:dyDescent="0.3">
      <c r="A16" s="1"/>
      <c r="B16" s="6"/>
      <c r="C16" s="9"/>
      <c r="D16" s="58" t="s">
        <v>4</v>
      </c>
      <c r="E16" s="44">
        <v>1.1844323105E-7</v>
      </c>
      <c r="F16" s="60" t="s">
        <v>15</v>
      </c>
      <c r="G16" s="103">
        <f>(POWER($E$7,3))</f>
        <v>3375000</v>
      </c>
      <c r="H16" s="104"/>
      <c r="I16" s="10"/>
      <c r="J16" s="1"/>
      <c r="K16" s="1"/>
      <c r="L16" s="1"/>
      <c r="M16" s="23"/>
      <c r="N16" s="24"/>
      <c r="O16" s="1"/>
      <c r="P16" s="1"/>
      <c r="Q16" s="1"/>
      <c r="R16" s="1"/>
      <c r="S16" s="1"/>
      <c r="T16" s="58" t="s">
        <v>30</v>
      </c>
      <c r="U16" s="44">
        <f t="shared" si="0"/>
        <v>4.8768662285999995E-22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67"/>
      <c r="BD16" s="67"/>
      <c r="BE16" s="67"/>
      <c r="BF16" s="67"/>
      <c r="BG16" s="67"/>
      <c r="BH16" s="67"/>
      <c r="BI16" s="67"/>
      <c r="BJ16" s="67"/>
    </row>
    <row r="17" spans="1:62" ht="15.75" customHeight="1" x14ac:dyDescent="0.3">
      <c r="A17" s="1"/>
      <c r="B17" s="6"/>
      <c r="C17" s="9"/>
      <c r="D17" s="58" t="s">
        <v>5</v>
      </c>
      <c r="E17" s="44">
        <v>2.0032973553999999E-8</v>
      </c>
      <c r="F17" s="60" t="s">
        <v>16</v>
      </c>
      <c r="G17" s="103">
        <f>(POWER($E$7,4))</f>
        <v>506250000</v>
      </c>
      <c r="H17" s="104"/>
      <c r="I17" s="10"/>
      <c r="J17" s="1"/>
      <c r="K17" s="1"/>
      <c r="L17" s="1"/>
      <c r="M17" s="1"/>
      <c r="N17" s="1"/>
      <c r="O17" s="1"/>
      <c r="P17" s="1"/>
      <c r="Q17" s="1"/>
      <c r="R17" s="1"/>
      <c r="S17" s="1"/>
      <c r="T17" s="58" t="s">
        <v>31</v>
      </c>
      <c r="U17" s="44">
        <f t="shared" si="0"/>
        <v>1.079553927E-24</v>
      </c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67"/>
      <c r="BD17" s="67"/>
      <c r="BE17" s="67"/>
      <c r="BF17" s="67"/>
      <c r="BG17" s="67"/>
      <c r="BH17" s="67"/>
      <c r="BI17" s="67"/>
      <c r="BJ17" s="67"/>
    </row>
    <row r="18" spans="1:62" ht="15.75" customHeight="1" x14ac:dyDescent="0.3">
      <c r="A18" s="1"/>
      <c r="B18" s="6"/>
      <c r="C18" s="9"/>
      <c r="D18" s="58" t="s">
        <v>6</v>
      </c>
      <c r="E18" s="44">
        <v>9.0138019559E-10</v>
      </c>
      <c r="F18" s="60" t="s">
        <v>17</v>
      </c>
      <c r="G18" s="103">
        <f>(POWER($E$7,5))</f>
        <v>75937500000</v>
      </c>
      <c r="H18" s="104"/>
      <c r="I18" s="10"/>
      <c r="J18" s="1"/>
      <c r="K18" s="1"/>
      <c r="L18" s="1"/>
      <c r="M18" s="1"/>
      <c r="N18" s="1"/>
      <c r="O18" s="1"/>
      <c r="P18" s="1"/>
      <c r="Q18" s="1"/>
      <c r="R18" s="1"/>
      <c r="S18" s="1"/>
      <c r="T18" s="58" t="s">
        <v>32</v>
      </c>
      <c r="U18" s="44">
        <f t="shared" si="0"/>
        <v>1.3945027062000001E-27</v>
      </c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67"/>
      <c r="BD18" s="67"/>
      <c r="BE18" s="67"/>
      <c r="BF18" s="67"/>
      <c r="BG18" s="67"/>
      <c r="BH18" s="67"/>
      <c r="BI18" s="67"/>
      <c r="BJ18" s="67"/>
    </row>
    <row r="19" spans="1:62" ht="15.75" customHeight="1" x14ac:dyDescent="0.3">
      <c r="A19" s="1"/>
      <c r="B19" s="6"/>
      <c r="C19" s="9"/>
      <c r="D19" s="58" t="s">
        <v>7</v>
      </c>
      <c r="E19" s="44">
        <v>2.2651156593E-11</v>
      </c>
      <c r="F19" s="60" t="s">
        <v>18</v>
      </c>
      <c r="G19" s="103">
        <f>(POWER($E$7,6))</f>
        <v>11390625000000</v>
      </c>
      <c r="H19" s="104"/>
      <c r="I19" s="10"/>
      <c r="J19" s="1"/>
      <c r="K19" s="1"/>
      <c r="L19" s="1"/>
      <c r="M19" s="1"/>
      <c r="N19" s="1"/>
      <c r="O19" s="1"/>
      <c r="P19" s="1"/>
      <c r="Q19" s="1"/>
      <c r="R19" s="1"/>
      <c r="S19" s="1"/>
      <c r="T19" s="58" t="s">
        <v>33</v>
      </c>
      <c r="U19" s="44">
        <f t="shared" ref="U19" si="2">E27</f>
        <v>7.9795153927000008E-31</v>
      </c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67"/>
      <c r="BD19" s="67"/>
      <c r="BE19" s="67"/>
      <c r="BF19" s="67"/>
      <c r="BG19" s="67"/>
      <c r="BH19" s="67"/>
      <c r="BI19" s="67"/>
      <c r="BJ19" s="67"/>
    </row>
    <row r="20" spans="1:62" ht="15.75" customHeight="1" x14ac:dyDescent="0.3">
      <c r="A20" s="1"/>
      <c r="B20" s="6"/>
      <c r="C20" s="9"/>
      <c r="D20" s="58" t="s">
        <v>8</v>
      </c>
      <c r="E20" s="44">
        <v>3.6071154205000002E-13</v>
      </c>
      <c r="F20" s="60" t="s">
        <v>19</v>
      </c>
      <c r="G20" s="103">
        <f>(POWER($E$7,7))</f>
        <v>1708593750000000</v>
      </c>
      <c r="H20" s="104"/>
      <c r="I20" s="1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67"/>
      <c r="BD20" s="67"/>
      <c r="BE20" s="67"/>
      <c r="BF20" s="67"/>
      <c r="BG20" s="67"/>
      <c r="BH20" s="67"/>
      <c r="BI20" s="67"/>
      <c r="BJ20" s="67"/>
    </row>
    <row r="21" spans="1:62" ht="15.75" customHeight="1" x14ac:dyDescent="0.3">
      <c r="A21" s="1"/>
      <c r="B21" s="6"/>
      <c r="C21" s="9"/>
      <c r="D21" s="58" t="s">
        <v>9</v>
      </c>
      <c r="E21" s="44">
        <v>3.8493939883000001E-15</v>
      </c>
      <c r="F21" s="60" t="s">
        <v>20</v>
      </c>
      <c r="G21" s="103">
        <f>(POWER($E$7,8))</f>
        <v>2.562890625E+17</v>
      </c>
      <c r="H21" s="104"/>
      <c r="I21" s="10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9"/>
      <c r="X21" s="9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67"/>
      <c r="BD21" s="67"/>
      <c r="BE21" s="67"/>
      <c r="BF21" s="67"/>
      <c r="BG21" s="67"/>
      <c r="BH21" s="67"/>
      <c r="BI21" s="67"/>
      <c r="BJ21" s="67"/>
    </row>
    <row r="22" spans="1:62" ht="15.75" customHeight="1" x14ac:dyDescent="0.3">
      <c r="A22" s="1"/>
      <c r="B22" s="6"/>
      <c r="C22" s="9"/>
      <c r="D22" s="58" t="s">
        <v>10</v>
      </c>
      <c r="E22" s="44">
        <v>2.8213521925000002E-17</v>
      </c>
      <c r="F22" s="60" t="s">
        <v>21</v>
      </c>
      <c r="G22" s="103">
        <f>(POWER($E$7,9))</f>
        <v>3.8443359375000003E+19</v>
      </c>
      <c r="H22" s="104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9"/>
      <c r="X22" s="9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67"/>
      <c r="BD22" s="67"/>
      <c r="BE22" s="67"/>
      <c r="BF22" s="67"/>
      <c r="BG22" s="67"/>
      <c r="BH22" s="67"/>
      <c r="BI22" s="67"/>
      <c r="BJ22" s="67"/>
    </row>
    <row r="23" spans="1:62" ht="15.75" customHeight="1" x14ac:dyDescent="0.3">
      <c r="A23" s="1"/>
      <c r="B23" s="6"/>
      <c r="C23" s="9"/>
      <c r="D23" s="58" t="s">
        <v>11</v>
      </c>
      <c r="E23" s="44">
        <v>1.4251594779E-19</v>
      </c>
      <c r="F23" s="60" t="s">
        <v>22</v>
      </c>
      <c r="G23" s="103">
        <f>(POWER($E$7,10))</f>
        <v>5.7665039062499999E+21</v>
      </c>
      <c r="H23" s="104"/>
      <c r="I23" s="1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67"/>
      <c r="BD23" s="67"/>
      <c r="BE23" s="67"/>
      <c r="BF23" s="67"/>
      <c r="BG23" s="67"/>
      <c r="BH23" s="67"/>
      <c r="BI23" s="67"/>
      <c r="BJ23" s="67"/>
    </row>
    <row r="24" spans="1:62" ht="15.75" customHeight="1" x14ac:dyDescent="0.3">
      <c r="A24" s="1"/>
      <c r="B24" s="6"/>
      <c r="C24" s="9"/>
      <c r="D24" s="58" t="s">
        <v>30</v>
      </c>
      <c r="E24" s="44">
        <v>4.8768662285999995E-22</v>
      </c>
      <c r="F24" s="60" t="s">
        <v>23</v>
      </c>
      <c r="G24" s="103">
        <f>(POWER($E$7,11))</f>
        <v>8.6497558593750003E+23</v>
      </c>
      <c r="H24" s="104"/>
      <c r="I24" s="1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67"/>
      <c r="BD24" s="67"/>
      <c r="BE24" s="67"/>
      <c r="BF24" s="67"/>
      <c r="BG24" s="67"/>
      <c r="BH24" s="67"/>
      <c r="BI24" s="67"/>
      <c r="BJ24" s="67"/>
    </row>
    <row r="25" spans="1:62" ht="15.75" customHeight="1" x14ac:dyDescent="0.3">
      <c r="A25" s="1"/>
      <c r="B25" s="6"/>
      <c r="C25" s="9"/>
      <c r="D25" s="58" t="s">
        <v>31</v>
      </c>
      <c r="E25" s="44">
        <v>1.079553927E-24</v>
      </c>
      <c r="F25" s="60" t="s">
        <v>34</v>
      </c>
      <c r="G25" s="103">
        <f>(POWER($E$7,12))</f>
        <v>1.29746337890625E+26</v>
      </c>
      <c r="H25" s="104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67"/>
      <c r="BD25" s="67"/>
      <c r="BE25" s="67"/>
      <c r="BF25" s="67"/>
      <c r="BG25" s="67"/>
      <c r="BH25" s="67"/>
      <c r="BI25" s="67"/>
      <c r="BJ25" s="67"/>
    </row>
    <row r="26" spans="1:62" ht="15.75" customHeight="1" x14ac:dyDescent="0.3">
      <c r="A26" s="1"/>
      <c r="B26" s="6"/>
      <c r="C26" s="9"/>
      <c r="D26" s="58" t="s">
        <v>32</v>
      </c>
      <c r="E26" s="44">
        <v>1.3945027062000001E-27</v>
      </c>
      <c r="F26" s="60" t="s">
        <v>35</v>
      </c>
      <c r="G26" s="103">
        <f>(POWER($E$7,13))</f>
        <v>1.9461950683593749E+28</v>
      </c>
      <c r="H26" s="104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67"/>
      <c r="BD26" s="67"/>
      <c r="BE26" s="67"/>
      <c r="BF26" s="67"/>
      <c r="BG26" s="67"/>
      <c r="BH26" s="67"/>
      <c r="BI26" s="67"/>
      <c r="BJ26" s="67"/>
    </row>
    <row r="27" spans="1:62" ht="15.75" customHeight="1" x14ac:dyDescent="0.3">
      <c r="A27" s="1"/>
      <c r="B27" s="6"/>
      <c r="C27" s="9"/>
      <c r="D27" s="58" t="s">
        <v>33</v>
      </c>
      <c r="E27" s="44">
        <v>7.9795153927000008E-31</v>
      </c>
      <c r="F27" s="60" t="s">
        <v>37</v>
      </c>
      <c r="G27" s="103">
        <f>(POWER($E$7,14))</f>
        <v>2.9192926025390627E+30</v>
      </c>
      <c r="H27" s="104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67"/>
      <c r="BD27" s="67"/>
      <c r="BE27" s="67"/>
      <c r="BF27" s="67"/>
      <c r="BG27" s="67"/>
      <c r="BH27" s="67"/>
      <c r="BI27" s="67"/>
      <c r="BJ27" s="67"/>
    </row>
    <row r="28" spans="1:62" ht="15.75" customHeight="1" x14ac:dyDescent="0.3">
      <c r="A28" s="1"/>
      <c r="B28" s="6"/>
      <c r="C28" s="9"/>
      <c r="D28" s="9"/>
      <c r="E28" s="9"/>
      <c r="F28" s="32"/>
      <c r="G28" s="32"/>
      <c r="H28" s="33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67"/>
      <c r="BD28" s="67"/>
      <c r="BE28" s="67"/>
      <c r="BF28" s="67"/>
      <c r="BG28" s="67"/>
      <c r="BH28" s="67"/>
      <c r="BI28" s="67"/>
      <c r="BJ28" s="67"/>
    </row>
    <row r="29" spans="1:62" ht="15.75" customHeight="1" thickBot="1" x14ac:dyDescent="0.35">
      <c r="A29" s="1"/>
      <c r="B29" s="26"/>
      <c r="C29" s="27"/>
      <c r="D29" s="27"/>
      <c r="E29" s="27"/>
      <c r="F29" s="28"/>
      <c r="G29" s="28"/>
      <c r="H29" s="29"/>
      <c r="I29" s="3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67"/>
      <c r="BD29" s="67"/>
      <c r="BE29" s="67"/>
      <c r="BF29" s="67"/>
      <c r="BG29" s="67"/>
      <c r="BH29" s="67"/>
      <c r="BI29" s="67"/>
      <c r="BJ29" s="67"/>
    </row>
    <row r="30" spans="1:62" ht="15.75" customHeight="1" x14ac:dyDescent="0.25">
      <c r="A30" s="1"/>
      <c r="B30" s="9"/>
      <c r="C30" s="9"/>
      <c r="D30" s="9"/>
      <c r="E30" s="9"/>
      <c r="F30" s="9"/>
      <c r="G30" s="9"/>
      <c r="H30" s="9"/>
      <c r="I30" s="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67"/>
      <c r="BD30" s="67"/>
      <c r="BE30" s="67"/>
      <c r="BF30" s="67"/>
      <c r="BG30" s="67"/>
      <c r="BH30" s="67"/>
      <c r="BI30" s="67"/>
      <c r="BJ30" s="67"/>
    </row>
    <row r="31" spans="1:62" ht="15.75" customHeight="1" x14ac:dyDescent="0.25">
      <c r="A31" s="1"/>
      <c r="B31" s="9"/>
      <c r="C31" s="9"/>
      <c r="D31" s="9"/>
      <c r="E31" s="9"/>
      <c r="F31" s="9"/>
      <c r="G31" s="9"/>
      <c r="H31" s="9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67"/>
      <c r="BD31" s="67"/>
      <c r="BE31" s="67"/>
      <c r="BF31" s="67"/>
      <c r="BG31" s="67"/>
      <c r="BH31" s="67"/>
      <c r="BI31" s="67"/>
      <c r="BJ31" s="67"/>
    </row>
    <row r="32" spans="1:62" ht="15.75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67"/>
      <c r="BD32" s="67"/>
      <c r="BE32" s="67"/>
      <c r="BF32" s="67"/>
      <c r="BG32" s="67"/>
      <c r="BH32" s="67"/>
      <c r="BI32" s="67"/>
      <c r="BJ32" s="67"/>
    </row>
    <row r="33" spans="1:62" ht="17.100000000000001" customHeight="1" thickBot="1" x14ac:dyDescent="0.3">
      <c r="A33" s="1"/>
      <c r="B33" s="3"/>
      <c r="C33" s="4"/>
      <c r="D33" s="4"/>
      <c r="E33" s="4"/>
      <c r="F33" s="4"/>
      <c r="G33" s="4"/>
      <c r="H33" s="4"/>
      <c r="I33" s="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67"/>
      <c r="BD33" s="67"/>
      <c r="BE33" s="67"/>
      <c r="BF33" s="67"/>
      <c r="BG33" s="67"/>
      <c r="BH33" s="67"/>
      <c r="BI33" s="67"/>
      <c r="BJ33" s="67"/>
    </row>
    <row r="34" spans="1:62" ht="17.100000000000001" customHeight="1" thickBot="1" x14ac:dyDescent="0.45">
      <c r="A34" s="1"/>
      <c r="B34" s="6"/>
      <c r="C34" s="93" t="s">
        <v>36</v>
      </c>
      <c r="D34" s="94"/>
      <c r="E34" s="94"/>
      <c r="F34" s="7"/>
      <c r="G34" s="34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67"/>
      <c r="BD34" s="67"/>
      <c r="BE34" s="67"/>
      <c r="BF34" s="67"/>
      <c r="BG34" s="67"/>
      <c r="BH34" s="67"/>
      <c r="BI34" s="67"/>
      <c r="BJ34" s="67"/>
    </row>
    <row r="35" spans="1:62" ht="17.100000000000001" customHeight="1" thickBot="1" x14ac:dyDescent="0.35">
      <c r="A35" s="1"/>
      <c r="B35" s="6"/>
      <c r="C35" s="61" t="s">
        <v>24</v>
      </c>
      <c r="D35" s="39"/>
      <c r="E35" s="57" t="s">
        <v>38</v>
      </c>
      <c r="F35" s="9"/>
      <c r="G35" s="9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67"/>
      <c r="BD35" s="67"/>
      <c r="BE35" s="67"/>
      <c r="BF35" s="67"/>
      <c r="BG35" s="67"/>
      <c r="BH35" s="67"/>
      <c r="BI35" s="67"/>
      <c r="BJ35" s="67"/>
    </row>
    <row r="36" spans="1:62" ht="17.100000000000001" customHeight="1" x14ac:dyDescent="0.4">
      <c r="A36" s="1"/>
      <c r="B36" s="6"/>
      <c r="C36" s="65"/>
      <c r="D36" s="8"/>
      <c r="E36" s="40"/>
      <c r="F36" s="9"/>
      <c r="G36" s="9"/>
      <c r="H36" s="9"/>
      <c r="I36" s="10"/>
      <c r="J36" s="1"/>
      <c r="K36" s="1"/>
      <c r="L36" s="1"/>
      <c r="M36" s="50" t="s">
        <v>0</v>
      </c>
      <c r="N36" s="51" t="s">
        <v>12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67"/>
      <c r="BD36" s="67"/>
      <c r="BE36" s="67"/>
      <c r="BF36" s="67"/>
      <c r="BG36" s="67"/>
      <c r="BH36" s="67"/>
      <c r="BI36" s="67"/>
      <c r="BJ36" s="67"/>
    </row>
    <row r="37" spans="1:62" ht="17.100000000000001" customHeight="1" thickBot="1" x14ac:dyDescent="0.3">
      <c r="A37" s="1"/>
      <c r="B37" s="6"/>
      <c r="C37" s="9"/>
      <c r="D37" s="9"/>
      <c r="E37" s="12"/>
      <c r="F37" s="9"/>
      <c r="G37" s="9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67"/>
      <c r="BD37" s="67"/>
      <c r="BE37" s="67"/>
      <c r="BF37" s="67"/>
      <c r="BG37" s="67"/>
      <c r="BH37" s="67"/>
      <c r="BI37" s="67"/>
      <c r="BJ37" s="67"/>
    </row>
    <row r="38" spans="1:62" ht="15" customHeight="1" thickBot="1" x14ac:dyDescent="0.3">
      <c r="A38" s="1"/>
      <c r="B38" s="6"/>
      <c r="C38" s="99" t="s">
        <v>28</v>
      </c>
      <c r="D38" s="100"/>
      <c r="E38" s="101">
        <f>'Entrada de dados'!H13</f>
        <v>150</v>
      </c>
      <c r="F38" s="102"/>
      <c r="G38" s="102"/>
      <c r="H38" s="13"/>
      <c r="I38" s="10"/>
      <c r="J38" s="1"/>
      <c r="K38" s="1"/>
      <c r="L38" s="1"/>
      <c r="M38" s="18">
        <v>-1.121</v>
      </c>
      <c r="N38" s="19">
        <v>-30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67"/>
      <c r="BD38" s="67"/>
      <c r="BE38" s="67"/>
      <c r="BF38" s="67"/>
      <c r="BG38" s="67"/>
      <c r="BH38" s="67"/>
      <c r="BI38" s="67"/>
      <c r="BJ38" s="67"/>
    </row>
    <row r="39" spans="1:62" ht="15.75" thickBot="1" x14ac:dyDescent="0.3">
      <c r="A39" s="1"/>
      <c r="B39" s="6"/>
      <c r="C39" s="9"/>
      <c r="D39" s="16"/>
      <c r="E39" s="12"/>
      <c r="F39" s="9"/>
      <c r="G39" s="9"/>
      <c r="H39" s="9"/>
      <c r="I39" s="10"/>
      <c r="J39" s="1"/>
      <c r="K39" s="1"/>
      <c r="L39" s="1"/>
      <c r="M39" s="18">
        <v>0</v>
      </c>
      <c r="N39" s="19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67"/>
      <c r="BD39" s="67"/>
      <c r="BE39" s="67"/>
      <c r="BF39" s="67"/>
      <c r="BG39" s="67"/>
      <c r="BH39" s="67"/>
      <c r="BI39" s="67"/>
      <c r="BJ39" s="67"/>
    </row>
    <row r="40" spans="1:62" ht="15.75" thickBot="1" x14ac:dyDescent="0.3">
      <c r="A40" s="1"/>
      <c r="B40" s="6"/>
      <c r="C40" s="9"/>
      <c r="D40" s="59" t="s">
        <v>25</v>
      </c>
      <c r="E40" s="105">
        <f>(E44+E45*G45+E46*G46+E47*G47+E48*G48+E49*G49+E50*G50+E51*G51+E52*G52+E53*G53+E54*G54)</f>
        <v>6.7040865476994069</v>
      </c>
      <c r="F40" s="106"/>
      <c r="G40" s="106"/>
      <c r="H40" s="17"/>
      <c r="I40" s="10"/>
      <c r="J40" s="1"/>
      <c r="K40" s="1"/>
      <c r="L40" s="1"/>
      <c r="M40" s="14">
        <v>4.2789999999999999</v>
      </c>
      <c r="N40" s="15">
        <v>100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67"/>
      <c r="BD40" s="67"/>
      <c r="BE40" s="67"/>
      <c r="BF40" s="67"/>
      <c r="BG40" s="67"/>
      <c r="BH40" s="67"/>
      <c r="BI40" s="67"/>
      <c r="BJ40" s="67"/>
    </row>
    <row r="41" spans="1:62" ht="15.75" thickBot="1" x14ac:dyDescent="0.3">
      <c r="A41" s="1"/>
      <c r="B41" s="6"/>
      <c r="C41" s="9"/>
      <c r="D41" s="66" t="s">
        <v>29</v>
      </c>
      <c r="E41" s="41">
        <f>E40</f>
        <v>6.7040865476994069</v>
      </c>
      <c r="F41" s="9"/>
      <c r="G41" s="9"/>
      <c r="H41" s="9"/>
      <c r="I41" s="10"/>
      <c r="J41" s="1"/>
      <c r="K41" s="1"/>
      <c r="L41" s="1"/>
      <c r="M41" s="14">
        <v>9.2880000000000003</v>
      </c>
      <c r="N41" s="15">
        <v>200</v>
      </c>
      <c r="O41" s="1"/>
      <c r="P41" s="1"/>
      <c r="Q41" s="1"/>
      <c r="R41" s="1"/>
      <c r="S41" s="1"/>
      <c r="T41" s="1"/>
      <c r="U41" s="1"/>
      <c r="V41" s="1"/>
      <c r="W41" s="9"/>
      <c r="X41" s="9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67"/>
      <c r="BD41" s="67"/>
      <c r="BE41" s="67"/>
      <c r="BF41" s="67"/>
      <c r="BG41" s="67"/>
      <c r="BH41" s="67"/>
      <c r="BI41" s="67"/>
      <c r="BJ41" s="67"/>
    </row>
    <row r="42" spans="1:62" x14ac:dyDescent="0.25">
      <c r="A42" s="1"/>
      <c r="B42" s="6"/>
      <c r="C42" s="9"/>
      <c r="D42" s="42"/>
      <c r="E42" s="43"/>
      <c r="F42" s="9"/>
      <c r="G42" s="9"/>
      <c r="H42" s="9"/>
      <c r="I42" s="10"/>
      <c r="J42" s="1"/>
      <c r="K42" s="1"/>
      <c r="L42" s="1"/>
      <c r="M42" s="14">
        <v>14.862</v>
      </c>
      <c r="N42" s="15">
        <v>300</v>
      </c>
      <c r="O42" s="1"/>
      <c r="P42" s="1"/>
      <c r="Q42" s="1"/>
      <c r="R42" s="1"/>
      <c r="S42" s="1"/>
      <c r="T42" s="1"/>
      <c r="U42" s="1"/>
      <c r="V42" s="1"/>
      <c r="W42" s="9"/>
      <c r="X42" s="9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67"/>
      <c r="BD42" s="67"/>
      <c r="BE42" s="67"/>
      <c r="BF42" s="67"/>
      <c r="BG42" s="67"/>
      <c r="BH42" s="67"/>
      <c r="BI42" s="67"/>
      <c r="BJ42" s="67"/>
    </row>
    <row r="43" spans="1:62" x14ac:dyDescent="0.25">
      <c r="A43" s="1"/>
      <c r="B43" s="6"/>
      <c r="C43" s="9"/>
      <c r="D43" s="9"/>
      <c r="E43" s="9"/>
      <c r="F43" s="9"/>
      <c r="G43" s="9"/>
      <c r="H43" s="9"/>
      <c r="I43" s="10"/>
      <c r="J43" s="1"/>
      <c r="K43" s="1"/>
      <c r="L43" s="1"/>
      <c r="M43" s="14">
        <v>20.872</v>
      </c>
      <c r="N43" s="15">
        <v>400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67"/>
      <c r="BD43" s="67"/>
      <c r="BE43" s="67"/>
      <c r="BF43" s="67"/>
      <c r="BG43" s="67"/>
      <c r="BH43" s="67"/>
      <c r="BI43" s="67"/>
      <c r="BJ43" s="67"/>
    </row>
    <row r="44" spans="1:62" x14ac:dyDescent="0.25">
      <c r="A44" s="1"/>
      <c r="B44" s="6"/>
      <c r="C44" s="9"/>
      <c r="D44" s="58" t="s">
        <v>1</v>
      </c>
      <c r="E44" s="44">
        <v>0</v>
      </c>
      <c r="F44" s="9"/>
      <c r="G44" s="9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67"/>
      <c r="BD44" s="67"/>
      <c r="BE44" s="67"/>
      <c r="BF44" s="67"/>
      <c r="BG44" s="67"/>
      <c r="BH44" s="67"/>
      <c r="BI44" s="67"/>
      <c r="BJ44" s="67"/>
    </row>
    <row r="45" spans="1:62" ht="15.75" x14ac:dyDescent="0.3">
      <c r="A45" s="1"/>
      <c r="B45" s="6"/>
      <c r="C45" s="9"/>
      <c r="D45" s="58" t="s">
        <v>2</v>
      </c>
      <c r="E45" s="44">
        <v>3.8748106364000001E-2</v>
      </c>
      <c r="F45" s="60" t="s">
        <v>13</v>
      </c>
      <c r="G45" s="107">
        <f>(POWER($E$38,1))</f>
        <v>150</v>
      </c>
      <c r="H45" s="108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67"/>
      <c r="BD45" s="67"/>
      <c r="BE45" s="67"/>
      <c r="BF45" s="67"/>
      <c r="BG45" s="67"/>
      <c r="BH45" s="67"/>
      <c r="BI45" s="67"/>
      <c r="BJ45" s="67"/>
    </row>
    <row r="46" spans="1:62" ht="15.75" x14ac:dyDescent="0.3">
      <c r="A46" s="1"/>
      <c r="B46" s="6"/>
      <c r="C46" s="9"/>
      <c r="D46" s="58" t="s">
        <v>3</v>
      </c>
      <c r="E46" s="44">
        <v>3.3292227879999998E-5</v>
      </c>
      <c r="F46" s="60" t="s">
        <v>14</v>
      </c>
      <c r="G46" s="107">
        <f>(POWER($E$38,2))</f>
        <v>22500</v>
      </c>
      <c r="H46" s="108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67"/>
      <c r="BD46" s="67"/>
      <c r="BE46" s="67"/>
      <c r="BF46" s="67"/>
      <c r="BG46" s="67"/>
      <c r="BH46" s="67"/>
      <c r="BI46" s="67"/>
      <c r="BJ46" s="67"/>
    </row>
    <row r="47" spans="1:62" ht="15.75" x14ac:dyDescent="0.3">
      <c r="A47" s="1"/>
      <c r="B47" s="6"/>
      <c r="C47" s="9"/>
      <c r="D47" s="58" t="s">
        <v>4</v>
      </c>
      <c r="E47" s="44">
        <v>2.0618243403999999E-7</v>
      </c>
      <c r="F47" s="60" t="s">
        <v>15</v>
      </c>
      <c r="G47" s="107">
        <f>(POWER($E$38,3))</f>
        <v>3375000</v>
      </c>
      <c r="H47" s="108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67"/>
      <c r="BD47" s="67"/>
      <c r="BE47" s="67"/>
      <c r="BF47" s="67"/>
      <c r="BG47" s="67"/>
      <c r="BH47" s="67"/>
      <c r="BI47" s="67"/>
      <c r="BJ47" s="67"/>
    </row>
    <row r="48" spans="1:62" ht="15.75" x14ac:dyDescent="0.3">
      <c r="A48" s="1"/>
      <c r="B48" s="6"/>
      <c r="C48" s="9"/>
      <c r="D48" s="58" t="s">
        <v>5</v>
      </c>
      <c r="E48" s="44">
        <v>-2.1882256846E-9</v>
      </c>
      <c r="F48" s="60" t="s">
        <v>16</v>
      </c>
      <c r="G48" s="107">
        <f>(POWER($E$38,4))</f>
        <v>506250000</v>
      </c>
      <c r="H48" s="108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67"/>
      <c r="BD48" s="67"/>
      <c r="BE48" s="67"/>
      <c r="BF48" s="67"/>
      <c r="BG48" s="67"/>
      <c r="BH48" s="67"/>
      <c r="BI48" s="67"/>
      <c r="BJ48" s="67"/>
    </row>
    <row r="49" spans="1:62" ht="15.75" x14ac:dyDescent="0.3">
      <c r="A49" s="1"/>
      <c r="B49" s="6"/>
      <c r="C49" s="9"/>
      <c r="D49" s="58" t="s">
        <v>6</v>
      </c>
      <c r="E49" s="44">
        <v>1.0996880928000001E-11</v>
      </c>
      <c r="F49" s="60" t="s">
        <v>17</v>
      </c>
      <c r="G49" s="107">
        <f>(POWER($E$38,5))</f>
        <v>75937500000</v>
      </c>
      <c r="H49" s="108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67"/>
      <c r="BD49" s="67"/>
      <c r="BE49" s="67"/>
      <c r="BF49" s="67"/>
      <c r="BG49" s="67"/>
      <c r="BH49" s="67"/>
      <c r="BI49" s="67"/>
      <c r="BJ49" s="67"/>
    </row>
    <row r="50" spans="1:62" ht="15.75" x14ac:dyDescent="0.3">
      <c r="A50" s="1"/>
      <c r="B50" s="6"/>
      <c r="C50" s="9"/>
      <c r="D50" s="58" t="s">
        <v>7</v>
      </c>
      <c r="E50" s="44">
        <v>-3.0815758772000002E-14</v>
      </c>
      <c r="F50" s="60" t="s">
        <v>18</v>
      </c>
      <c r="G50" s="107">
        <f>(POWER($E$38,6))</f>
        <v>11390625000000</v>
      </c>
      <c r="H50" s="108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67"/>
      <c r="BD50" s="67"/>
      <c r="BE50" s="67"/>
      <c r="BF50" s="67"/>
      <c r="BG50" s="67"/>
      <c r="BH50" s="67"/>
      <c r="BI50" s="67"/>
      <c r="BJ50" s="67"/>
    </row>
    <row r="51" spans="1:62" ht="15.75" x14ac:dyDescent="0.3">
      <c r="A51" s="1"/>
      <c r="B51" s="6"/>
      <c r="C51" s="9"/>
      <c r="D51" s="58" t="s">
        <v>8</v>
      </c>
      <c r="E51" s="44">
        <v>4.5479135290000001E-17</v>
      </c>
      <c r="F51" s="60" t="s">
        <v>19</v>
      </c>
      <c r="G51" s="107">
        <f>(POWER($E$38,7))</f>
        <v>1708593750000000</v>
      </c>
      <c r="H51" s="108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67"/>
      <c r="BD51" s="67"/>
      <c r="BE51" s="67"/>
      <c r="BF51" s="67"/>
      <c r="BG51" s="67"/>
      <c r="BH51" s="67"/>
      <c r="BI51" s="67"/>
      <c r="BJ51" s="67"/>
    </row>
    <row r="52" spans="1:62" ht="15.75" x14ac:dyDescent="0.3">
      <c r="A52" s="1"/>
      <c r="B52" s="6"/>
      <c r="C52" s="9"/>
      <c r="D52" s="58" t="s">
        <v>9</v>
      </c>
      <c r="E52" s="44">
        <v>-2.7512901672999999E-20</v>
      </c>
      <c r="F52" s="60" t="s">
        <v>20</v>
      </c>
      <c r="G52" s="107">
        <f>(POWER($E$38,8))</f>
        <v>2.562890625E+17</v>
      </c>
      <c r="H52" s="108"/>
      <c r="I52" s="10"/>
      <c r="J52" s="1"/>
      <c r="K52" s="3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67"/>
      <c r="BD52" s="67"/>
      <c r="BE52" s="67"/>
      <c r="BF52" s="67"/>
      <c r="BG52" s="67"/>
      <c r="BH52" s="67"/>
      <c r="BI52" s="67"/>
      <c r="BJ52" s="67"/>
    </row>
    <row r="53" spans="1:62" ht="15.75" x14ac:dyDescent="0.3">
      <c r="A53" s="1"/>
      <c r="B53" s="6"/>
      <c r="C53" s="9"/>
      <c r="D53" s="20"/>
      <c r="E53" s="62"/>
      <c r="F53" s="60" t="s">
        <v>21</v>
      </c>
      <c r="G53" s="107">
        <f>(POWER($E$38,9))</f>
        <v>3.8443359375000003E+19</v>
      </c>
      <c r="H53" s="108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67"/>
      <c r="BD53" s="67"/>
      <c r="BE53" s="67"/>
      <c r="BF53" s="67"/>
      <c r="BG53" s="67"/>
      <c r="BH53" s="67"/>
      <c r="BI53" s="67"/>
      <c r="BJ53" s="67"/>
    </row>
    <row r="54" spans="1:62" ht="15.75" x14ac:dyDescent="0.3">
      <c r="A54" s="1"/>
      <c r="B54" s="6"/>
      <c r="C54" s="9"/>
      <c r="D54" s="21"/>
      <c r="E54" s="63"/>
      <c r="F54" s="60" t="s">
        <v>22</v>
      </c>
      <c r="G54" s="107">
        <f>(POWER($E$38,10))</f>
        <v>5.7665039062499999E+21</v>
      </c>
      <c r="H54" s="108"/>
      <c r="I54" s="10"/>
      <c r="J54" s="1"/>
      <c r="K54" s="38"/>
      <c r="L54" s="38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67"/>
      <c r="BD54" s="67"/>
      <c r="BE54" s="67"/>
      <c r="BF54" s="67"/>
      <c r="BG54" s="67"/>
      <c r="BH54" s="67"/>
      <c r="BI54" s="67"/>
      <c r="BJ54" s="67"/>
    </row>
    <row r="55" spans="1:62" ht="15.75" x14ac:dyDescent="0.3">
      <c r="A55" s="1"/>
      <c r="B55" s="6"/>
      <c r="C55" s="9"/>
      <c r="D55" s="9"/>
      <c r="E55" s="9"/>
      <c r="F55" s="25"/>
      <c r="G55" s="55"/>
      <c r="H55" s="56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67"/>
      <c r="BD55" s="67"/>
      <c r="BE55" s="67"/>
      <c r="BF55" s="67"/>
      <c r="BG55" s="67"/>
      <c r="BH55" s="67"/>
      <c r="BI55" s="67"/>
      <c r="BJ55" s="67"/>
    </row>
    <row r="56" spans="1:62" ht="16.5" thickBot="1" x14ac:dyDescent="0.35">
      <c r="A56" s="1"/>
      <c r="B56" s="26"/>
      <c r="C56" s="27"/>
      <c r="D56" s="45"/>
      <c r="E56" s="46"/>
      <c r="F56" s="28"/>
      <c r="G56" s="47"/>
      <c r="H56" s="47"/>
      <c r="I56" s="3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67"/>
      <c r="BD56" s="67"/>
      <c r="BE56" s="67"/>
      <c r="BF56" s="67"/>
      <c r="BG56" s="67"/>
      <c r="BH56" s="67"/>
      <c r="BI56" s="67"/>
      <c r="BJ56" s="67"/>
    </row>
    <row r="57" spans="1:62" ht="15.75" x14ac:dyDescent="0.3">
      <c r="A57" s="1"/>
      <c r="B57" s="4"/>
      <c r="C57" s="4"/>
      <c r="D57" s="42"/>
      <c r="E57" s="48"/>
      <c r="F57" s="31"/>
      <c r="G57" s="49"/>
      <c r="H57" s="49"/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67"/>
      <c r="BD57" s="67"/>
      <c r="BE57" s="67"/>
      <c r="BF57" s="67"/>
      <c r="BG57" s="67"/>
      <c r="BH57" s="67"/>
      <c r="BI57" s="67"/>
      <c r="BJ57" s="67"/>
    </row>
    <row r="58" spans="1:62" x14ac:dyDescent="0.25">
      <c r="A58" s="1"/>
      <c r="B58" s="9"/>
      <c r="C58" s="9"/>
      <c r="D58" s="9"/>
      <c r="E58" s="9"/>
      <c r="F58" s="9"/>
      <c r="G58" s="9"/>
      <c r="H58" s="9"/>
      <c r="I58" s="9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67"/>
      <c r="BD58" s="67"/>
      <c r="BE58" s="67"/>
      <c r="BF58" s="67"/>
      <c r="BG58" s="67"/>
      <c r="BH58" s="67"/>
      <c r="BI58" s="67"/>
      <c r="BJ58" s="67"/>
    </row>
    <row r="59" spans="1:62" x14ac:dyDescent="0.25">
      <c r="A59" s="1"/>
      <c r="B59" s="9"/>
      <c r="C59" s="9"/>
      <c r="D59" s="9"/>
      <c r="E59" s="9"/>
      <c r="F59" s="9"/>
      <c r="G59" s="9"/>
      <c r="H59" s="9"/>
      <c r="I59" s="9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67"/>
      <c r="BD59" s="67"/>
      <c r="BE59" s="67"/>
      <c r="BF59" s="67"/>
      <c r="BG59" s="67"/>
      <c r="BH59" s="67"/>
      <c r="BI59" s="67"/>
      <c r="BJ59" s="67"/>
    </row>
    <row r="60" spans="1:62" x14ac:dyDescent="0.25">
      <c r="A60" s="1"/>
      <c r="B60" s="9"/>
      <c r="C60" s="9"/>
      <c r="D60" s="9"/>
      <c r="E60" s="9"/>
      <c r="F60" s="9"/>
      <c r="G60" s="9"/>
      <c r="H60" s="9"/>
      <c r="I60" s="9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67"/>
      <c r="BD60" s="67"/>
      <c r="BE60" s="67"/>
      <c r="BF60" s="67"/>
      <c r="BG60" s="67"/>
      <c r="BH60" s="67"/>
      <c r="BI60" s="67"/>
      <c r="BJ60" s="67"/>
    </row>
    <row r="61" spans="1:62" x14ac:dyDescent="0.25">
      <c r="A61" s="1"/>
      <c r="B61" s="9"/>
      <c r="C61" s="9"/>
      <c r="D61" s="9"/>
      <c r="E61" s="9"/>
      <c r="F61" s="9"/>
      <c r="G61" s="9"/>
      <c r="H61" s="9"/>
      <c r="I61" s="9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67"/>
      <c r="BD61" s="67"/>
      <c r="BE61" s="67"/>
      <c r="BF61" s="67"/>
      <c r="BG61" s="67"/>
      <c r="BH61" s="67"/>
      <c r="BI61" s="67"/>
      <c r="BJ61" s="67"/>
    </row>
    <row r="62" spans="1:62" x14ac:dyDescent="0.25">
      <c r="A62" s="1"/>
      <c r="B62" s="9"/>
      <c r="C62" s="9"/>
      <c r="D62" s="9"/>
      <c r="E62" s="22"/>
      <c r="F62" s="9"/>
      <c r="G62" s="9"/>
      <c r="H62" s="9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67"/>
      <c r="BD62" s="67"/>
      <c r="BE62" s="67"/>
      <c r="BF62" s="67"/>
      <c r="BG62" s="67"/>
      <c r="BH62" s="67"/>
      <c r="BI62" s="67"/>
      <c r="BJ62" s="67"/>
    </row>
    <row r="63" spans="1:62" x14ac:dyDescent="0.25">
      <c r="A63" s="1"/>
      <c r="B63" s="1"/>
      <c r="C63" s="1"/>
      <c r="D63" s="1"/>
      <c r="E63" s="3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67"/>
      <c r="BD63" s="67"/>
      <c r="BE63" s="67"/>
      <c r="BF63" s="67"/>
      <c r="BG63" s="67"/>
      <c r="BH63" s="67"/>
      <c r="BI63" s="67"/>
      <c r="BJ63" s="67"/>
    </row>
    <row r="64" spans="1:6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67"/>
      <c r="BD64" s="67"/>
      <c r="BE64" s="67"/>
      <c r="BF64" s="67"/>
      <c r="BG64" s="67"/>
      <c r="BH64" s="67"/>
      <c r="BI64" s="67"/>
      <c r="BJ64" s="67"/>
    </row>
    <row r="65" spans="1:62" x14ac:dyDescent="0.25">
      <c r="A65" s="1"/>
      <c r="B65" s="1"/>
      <c r="C65" s="1"/>
      <c r="D65" s="1"/>
      <c r="E65" s="3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67"/>
      <c r="BD65" s="67"/>
      <c r="BE65" s="67"/>
      <c r="BF65" s="67"/>
      <c r="BG65" s="67"/>
      <c r="BH65" s="67"/>
      <c r="BI65" s="67"/>
      <c r="BJ65" s="67"/>
    </row>
    <row r="66" spans="1:6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67"/>
      <c r="BD66" s="67"/>
      <c r="BE66" s="67"/>
      <c r="BF66" s="67"/>
      <c r="BG66" s="67"/>
      <c r="BH66" s="67"/>
      <c r="BI66" s="67"/>
      <c r="BJ66" s="67"/>
    </row>
    <row r="67" spans="1:6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67"/>
      <c r="BD67" s="67"/>
      <c r="BE67" s="67"/>
      <c r="BF67" s="67"/>
      <c r="BG67" s="67"/>
      <c r="BH67" s="67"/>
      <c r="BI67" s="67"/>
      <c r="BJ67" s="67"/>
    </row>
    <row r="68" spans="1:6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67"/>
      <c r="BD68" s="67"/>
      <c r="BE68" s="67"/>
      <c r="BF68" s="67"/>
      <c r="BG68" s="67"/>
      <c r="BH68" s="67"/>
      <c r="BI68" s="67"/>
      <c r="BJ68" s="67"/>
    </row>
    <row r="69" spans="1:6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67"/>
      <c r="BD69" s="67"/>
      <c r="BE69" s="67"/>
      <c r="BF69" s="67"/>
      <c r="BG69" s="67"/>
      <c r="BH69" s="67"/>
      <c r="BI69" s="67"/>
      <c r="BJ69" s="67"/>
    </row>
    <row r="70" spans="1:6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67"/>
      <c r="BD70" s="67"/>
      <c r="BE70" s="67"/>
      <c r="BF70" s="67"/>
      <c r="BG70" s="67"/>
      <c r="BH70" s="67"/>
      <c r="BI70" s="67"/>
      <c r="BJ70" s="67"/>
    </row>
    <row r="71" spans="1:6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67"/>
      <c r="BD71" s="67"/>
      <c r="BE71" s="67"/>
      <c r="BF71" s="67"/>
      <c r="BG71" s="67"/>
      <c r="BH71" s="67"/>
      <c r="BI71" s="67"/>
      <c r="BJ71" s="67"/>
    </row>
    <row r="72" spans="1:6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67"/>
      <c r="BD72" s="67"/>
      <c r="BE72" s="67"/>
      <c r="BF72" s="67"/>
      <c r="BG72" s="67"/>
      <c r="BH72" s="67"/>
      <c r="BI72" s="67"/>
      <c r="BJ72" s="67"/>
    </row>
    <row r="73" spans="1:6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67"/>
      <c r="BD73" s="67"/>
      <c r="BE73" s="67"/>
      <c r="BF73" s="67"/>
      <c r="BG73" s="67"/>
      <c r="BH73" s="67"/>
      <c r="BI73" s="67"/>
      <c r="BJ73" s="67"/>
    </row>
    <row r="74" spans="1:6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67"/>
      <c r="BD74" s="67"/>
      <c r="BE74" s="67"/>
      <c r="BF74" s="67"/>
      <c r="BG74" s="67"/>
      <c r="BH74" s="67"/>
      <c r="BI74" s="67"/>
      <c r="BJ74" s="67"/>
    </row>
    <row r="75" spans="1:6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67"/>
      <c r="BD75" s="67"/>
      <c r="BE75" s="67"/>
      <c r="BF75" s="67"/>
      <c r="BG75" s="67"/>
      <c r="BH75" s="67"/>
      <c r="BI75" s="67"/>
      <c r="BJ75" s="67"/>
    </row>
    <row r="76" spans="1:6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67"/>
      <c r="BD76" s="67"/>
      <c r="BE76" s="67"/>
      <c r="BF76" s="67"/>
      <c r="BG76" s="67"/>
      <c r="BH76" s="67"/>
      <c r="BI76" s="67"/>
      <c r="BJ76" s="67"/>
    </row>
    <row r="77" spans="1:6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67"/>
      <c r="BD77" s="67"/>
      <c r="BE77" s="67"/>
      <c r="BF77" s="67"/>
      <c r="BG77" s="67"/>
      <c r="BH77" s="67"/>
      <c r="BI77" s="67"/>
      <c r="BJ77" s="67"/>
    </row>
    <row r="78" spans="1:6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67"/>
      <c r="BD78" s="67"/>
      <c r="BE78" s="67"/>
      <c r="BF78" s="67"/>
      <c r="BG78" s="67"/>
      <c r="BH78" s="67"/>
      <c r="BI78" s="67"/>
      <c r="BJ78" s="67"/>
    </row>
    <row r="79" spans="1:6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67"/>
      <c r="BD79" s="67"/>
      <c r="BE79" s="67"/>
      <c r="BF79" s="67"/>
      <c r="BG79" s="67"/>
      <c r="BH79" s="67"/>
      <c r="BI79" s="67"/>
      <c r="BJ79" s="67"/>
    </row>
    <row r="80" spans="1:6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67"/>
      <c r="BD80" s="67"/>
      <c r="BE80" s="67"/>
      <c r="BF80" s="67"/>
      <c r="BG80" s="67"/>
      <c r="BH80" s="67"/>
      <c r="BI80" s="67"/>
      <c r="BJ80" s="67"/>
    </row>
    <row r="81" spans="1:6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67"/>
      <c r="BD81" s="67"/>
      <c r="BE81" s="67"/>
      <c r="BF81" s="67"/>
      <c r="BG81" s="67"/>
      <c r="BH81" s="67"/>
      <c r="BI81" s="67"/>
      <c r="BJ81" s="67"/>
    </row>
    <row r="82" spans="1:6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67"/>
      <c r="BD82" s="67"/>
      <c r="BE82" s="67"/>
      <c r="BF82" s="67"/>
      <c r="BG82" s="67"/>
      <c r="BH82" s="67"/>
      <c r="BI82" s="67"/>
      <c r="BJ82" s="67"/>
    </row>
    <row r="83" spans="1:6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67"/>
      <c r="BD83" s="67"/>
      <c r="BE83" s="67"/>
      <c r="BF83" s="67"/>
      <c r="BG83" s="67"/>
      <c r="BH83" s="67"/>
      <c r="BI83" s="67"/>
      <c r="BJ83" s="67"/>
    </row>
    <row r="84" spans="1:6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67"/>
      <c r="BD84" s="67"/>
      <c r="BE84" s="67"/>
      <c r="BF84" s="67"/>
      <c r="BG84" s="67"/>
      <c r="BH84" s="67"/>
      <c r="BI84" s="67"/>
      <c r="BJ84" s="67"/>
    </row>
    <row r="85" spans="1:6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67"/>
      <c r="BD85" s="67"/>
      <c r="BE85" s="67"/>
      <c r="BF85" s="67"/>
      <c r="BG85" s="67"/>
      <c r="BH85" s="67"/>
      <c r="BI85" s="67"/>
      <c r="BJ85" s="67"/>
    </row>
    <row r="86" spans="1:6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67"/>
      <c r="BD86" s="67"/>
      <c r="BE86" s="67"/>
      <c r="BF86" s="67"/>
      <c r="BG86" s="67"/>
      <c r="BH86" s="67"/>
      <c r="BI86" s="67"/>
      <c r="BJ86" s="67"/>
    </row>
    <row r="87" spans="1:6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67"/>
      <c r="BD87" s="67"/>
      <c r="BE87" s="67"/>
      <c r="BF87" s="67"/>
      <c r="BG87" s="67"/>
      <c r="BH87" s="67"/>
      <c r="BI87" s="67"/>
      <c r="BJ87" s="67"/>
    </row>
    <row r="88" spans="1:6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67"/>
      <c r="BD88" s="67"/>
      <c r="BE88" s="67"/>
      <c r="BF88" s="67"/>
      <c r="BG88" s="67"/>
      <c r="BH88" s="67"/>
      <c r="BI88" s="67"/>
      <c r="BJ88" s="67"/>
    </row>
    <row r="89" spans="1:6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67"/>
      <c r="BD89" s="67"/>
      <c r="BE89" s="67"/>
      <c r="BF89" s="67"/>
      <c r="BG89" s="67"/>
      <c r="BH89" s="67"/>
      <c r="BI89" s="67"/>
      <c r="BJ89" s="67"/>
    </row>
    <row r="90" spans="1:6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67"/>
      <c r="BD90" s="67"/>
      <c r="BE90" s="67"/>
      <c r="BF90" s="67"/>
      <c r="BG90" s="67"/>
      <c r="BH90" s="67"/>
      <c r="BI90" s="67"/>
      <c r="BJ90" s="67"/>
    </row>
    <row r="91" spans="1:6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67"/>
      <c r="BD91" s="67"/>
      <c r="BE91" s="67"/>
      <c r="BF91" s="67"/>
      <c r="BG91" s="67"/>
      <c r="BH91" s="67"/>
      <c r="BI91" s="67"/>
      <c r="BJ91" s="67"/>
    </row>
    <row r="92" spans="1:6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67"/>
      <c r="BD92" s="67"/>
      <c r="BE92" s="67"/>
      <c r="BF92" s="67"/>
      <c r="BG92" s="67"/>
      <c r="BH92" s="67"/>
      <c r="BI92" s="67"/>
      <c r="BJ92" s="67"/>
    </row>
    <row r="93" spans="1:6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67"/>
      <c r="BD93" s="67"/>
      <c r="BE93" s="67"/>
      <c r="BF93" s="67"/>
      <c r="BG93" s="67"/>
      <c r="BH93" s="67"/>
      <c r="BI93" s="67"/>
      <c r="BJ93" s="67"/>
    </row>
    <row r="94" spans="1:6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67"/>
      <c r="BD94" s="67"/>
      <c r="BE94" s="67"/>
      <c r="BF94" s="67"/>
      <c r="BG94" s="67"/>
      <c r="BH94" s="67"/>
      <c r="BI94" s="67"/>
      <c r="BJ94" s="67"/>
    </row>
    <row r="95" spans="1:6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67"/>
      <c r="BD95" s="67"/>
      <c r="BE95" s="67"/>
      <c r="BF95" s="67"/>
      <c r="BG95" s="67"/>
      <c r="BH95" s="67"/>
      <c r="BI95" s="67"/>
      <c r="BJ95" s="67"/>
    </row>
    <row r="96" spans="1:6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67"/>
      <c r="BD96" s="67"/>
      <c r="BE96" s="67"/>
      <c r="BF96" s="67"/>
      <c r="BG96" s="67"/>
      <c r="BH96" s="67"/>
      <c r="BI96" s="67"/>
      <c r="BJ96" s="67"/>
    </row>
    <row r="97" spans="1:6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67"/>
      <c r="BD97" s="67"/>
      <c r="BE97" s="67"/>
      <c r="BF97" s="67"/>
      <c r="BG97" s="67"/>
      <c r="BH97" s="67"/>
      <c r="BI97" s="67"/>
      <c r="BJ97" s="67"/>
    </row>
    <row r="98" spans="1:6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67"/>
      <c r="BD98" s="67"/>
      <c r="BE98" s="67"/>
      <c r="BF98" s="67"/>
      <c r="BG98" s="67"/>
      <c r="BH98" s="67"/>
      <c r="BI98" s="67"/>
      <c r="BJ98" s="67"/>
    </row>
    <row r="99" spans="1:6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67"/>
      <c r="BD99" s="67"/>
      <c r="BE99" s="67"/>
      <c r="BF99" s="67"/>
      <c r="BG99" s="67"/>
      <c r="BH99" s="67"/>
      <c r="BI99" s="67"/>
      <c r="BJ99" s="67"/>
    </row>
    <row r="100" spans="1:6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67"/>
      <c r="BD100" s="67"/>
      <c r="BE100" s="67"/>
      <c r="BF100" s="67"/>
      <c r="BG100" s="67"/>
      <c r="BH100" s="67"/>
      <c r="BI100" s="67"/>
      <c r="BJ100" s="67"/>
    </row>
    <row r="101" spans="1:6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</row>
    <row r="102" spans="1:6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</row>
    <row r="103" spans="1:6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</row>
    <row r="104" spans="1:6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</row>
    <row r="105" spans="1:6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</row>
    <row r="106" spans="1:6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</row>
    <row r="107" spans="1:6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</row>
    <row r="108" spans="1:6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</row>
    <row r="109" spans="1:6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</row>
    <row r="110" spans="1:6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</row>
    <row r="111" spans="1:6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</row>
    <row r="112" spans="1:6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</row>
    <row r="113" spans="1:5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</row>
    <row r="114" spans="1:5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</row>
    <row r="115" spans="1:5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</row>
    <row r="116" spans="1:5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</row>
    <row r="117" spans="1:5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  <row r="118" spans="1:5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</row>
    <row r="119" spans="1:5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</row>
    <row r="120" spans="1:5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</row>
    <row r="121" spans="1:5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</row>
    <row r="122" spans="1:5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</row>
    <row r="123" spans="1:5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</row>
    <row r="124" spans="1:5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</row>
    <row r="125" spans="1:5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</row>
    <row r="126" spans="1:5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</row>
    <row r="127" spans="1:5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</row>
    <row r="128" spans="1:5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</row>
    <row r="129" spans="1:54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</row>
    <row r="130" spans="1:54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</row>
    <row r="131" spans="1:54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</row>
    <row r="132" spans="1:54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</row>
    <row r="133" spans="1:54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</row>
    <row r="134" spans="1:54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</row>
    <row r="135" spans="1:54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</row>
    <row r="136" spans="1:54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</row>
    <row r="137" spans="1:54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</row>
    <row r="138" spans="1:54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</row>
    <row r="139" spans="1:54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</row>
    <row r="140" spans="1:54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</row>
    <row r="141" spans="1:5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</row>
    <row r="142" spans="1:54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</row>
    <row r="143" spans="1:54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</row>
    <row r="144" spans="1:54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</row>
    <row r="145" spans="1:54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</row>
    <row r="146" spans="1:54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</row>
    <row r="147" spans="1:5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</row>
    <row r="148" spans="1:5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</row>
    <row r="149" spans="1:5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</row>
    <row r="150" spans="1:5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</row>
    <row r="151" spans="1:5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</row>
    <row r="152" spans="1:5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</row>
    <row r="153" spans="1:5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</row>
    <row r="154" spans="1:5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</row>
    <row r="155" spans="1:5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</row>
    <row r="156" spans="1:5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</row>
    <row r="157" spans="1:5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</row>
    <row r="158" spans="1:5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</row>
    <row r="159" spans="1:54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</row>
    <row r="160" spans="1:54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</row>
    <row r="161" spans="1:54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</row>
    <row r="162" spans="1:54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</row>
    <row r="163" spans="1:54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</row>
    <row r="164" spans="1:54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</row>
    <row r="165" spans="1:54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</row>
    <row r="166" spans="1:54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</row>
    <row r="167" spans="1:54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</row>
    <row r="168" spans="1:54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</row>
    <row r="169" spans="1:54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</row>
    <row r="170" spans="1:54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</row>
    <row r="171" spans="1:54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</row>
    <row r="172" spans="1:54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</row>
    <row r="173" spans="1:54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</row>
    <row r="174" spans="1:54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</row>
    <row r="175" spans="1:54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</row>
    <row r="176" spans="1:54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</row>
    <row r="177" spans="1:54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</row>
    <row r="178" spans="1:54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</row>
    <row r="179" spans="1:54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</row>
    <row r="180" spans="1:54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</row>
    <row r="181" spans="1:5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</row>
    <row r="182" spans="1:5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</row>
    <row r="183" spans="1:5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</row>
    <row r="184" spans="1:5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</row>
    <row r="185" spans="1:5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</row>
    <row r="186" spans="1:5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</row>
    <row r="187" spans="1:5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</row>
    <row r="188" spans="1:5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</row>
    <row r="189" spans="1:5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</row>
    <row r="190" spans="1:5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</row>
  </sheetData>
  <sheetProtection algorithmName="SHA-512" hashValue="J7iPhHuApwm2adjrd9M2kilLc33oq7VDKYeIlIDDulYLJ0z5bHp0/8YCq9PgbER3iX6do23SyaIltGyAanxIeA==" saltValue="QtrI440uT9JG+hPZstNJRA==" spinCount="100000" sheet="1" objects="1" scenarios="1" selectLockedCells="1" selectUnlockedCells="1"/>
  <mergeCells count="35">
    <mergeCell ref="G51:H51"/>
    <mergeCell ref="G52:H52"/>
    <mergeCell ref="G53:H53"/>
    <mergeCell ref="G54:H54"/>
    <mergeCell ref="G27:H27"/>
    <mergeCell ref="G45:H45"/>
    <mergeCell ref="G46:H46"/>
    <mergeCell ref="G47:H47"/>
    <mergeCell ref="G48:H48"/>
    <mergeCell ref="G49:H49"/>
    <mergeCell ref="G50:H50"/>
    <mergeCell ref="E40:G40"/>
    <mergeCell ref="G25:H25"/>
    <mergeCell ref="G26:H26"/>
    <mergeCell ref="C34:E34"/>
    <mergeCell ref="C38:D38"/>
    <mergeCell ref="E38:G38"/>
    <mergeCell ref="G24:H24"/>
    <mergeCell ref="E9:G9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C3:E3"/>
    <mergeCell ref="T3:X3"/>
    <mergeCell ref="T4:U4"/>
    <mergeCell ref="W4:X4"/>
    <mergeCell ref="C7:D7"/>
    <mergeCell ref="E7:G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Entrada de dados</vt:lpstr>
      <vt:lpstr>T CuCo Graus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Toselli</dc:creator>
  <cp:lastModifiedBy>José Eduardo Toselli</cp:lastModifiedBy>
  <dcterms:created xsi:type="dcterms:W3CDTF">2017-08-20T11:44:45Z</dcterms:created>
  <dcterms:modified xsi:type="dcterms:W3CDTF">2020-02-29T21:03:10Z</dcterms:modified>
</cp:coreProperties>
</file>