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termo\Documents\Planilha Polinômio\Planilhas Prontas 2020 Fev\"/>
    </mc:Choice>
  </mc:AlternateContent>
  <xr:revisionPtr revIDLastSave="0" documentId="13_ncr:1_{9319D27B-C0E8-43C6-BF95-5DD32AA1C1FC}" xr6:coauthVersionLast="45" xr6:coauthVersionMax="45" xr10:uidLastSave="{00000000-0000-0000-0000-000000000000}"/>
  <bookViews>
    <workbookView xWindow="-120" yWindow="-120" windowWidth="20730" windowHeight="11160" tabRatio="791" xr2:uid="{00000000-000D-0000-FFFF-FFFF00000000}"/>
  </bookViews>
  <sheets>
    <sheet name="Entrada de dados" sheetId="27" r:id="rId1"/>
    <sheet name="J FeCo Milivoltagem" sheetId="4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4" l="1"/>
  <c r="E70" i="4"/>
  <c r="E39" i="4"/>
  <c r="G22" i="4" l="1"/>
  <c r="G81" i="4"/>
  <c r="G80" i="4"/>
  <c r="G79" i="4"/>
  <c r="G78" i="4"/>
  <c r="G77" i="4"/>
  <c r="G21" i="4"/>
  <c r="G20" i="4"/>
  <c r="G19" i="4"/>
  <c r="G18" i="4"/>
  <c r="G17" i="4"/>
  <c r="G16" i="4"/>
  <c r="G15" i="4"/>
  <c r="E72" i="4" l="1"/>
  <c r="E10" i="4"/>
  <c r="E74" i="4" l="1"/>
  <c r="E73" i="4"/>
  <c r="E11" i="4"/>
  <c r="E12" i="4"/>
  <c r="G51" i="4"/>
  <c r="G49" i="4"/>
  <c r="G47" i="4"/>
  <c r="G52" i="4"/>
  <c r="G50" i="4"/>
  <c r="G48" i="4"/>
  <c r="G46" i="4"/>
  <c r="E41" i="4" l="1"/>
  <c r="H13" i="27" s="1"/>
  <c r="E42" i="4" l="1"/>
  <c r="E43" i="4"/>
</calcChain>
</file>

<file path=xl/sharedStrings.xml><?xml version="1.0" encoding="utf-8"?>
<sst xmlns="http://schemas.openxmlformats.org/spreadsheetml/2006/main" count="109" uniqueCount="36">
  <si>
    <t>Milivoltagem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</si>
  <si>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</si>
  <si>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</si>
  <si>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</si>
  <si>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</si>
  <si>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</si>
  <si>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</si>
  <si>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</si>
  <si>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</si>
  <si>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</si>
  <si>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E^4</t>
  </si>
  <si>
    <t>E^1</t>
  </si>
  <si>
    <t>E^2</t>
  </si>
  <si>
    <t>E^3</t>
  </si>
  <si>
    <t>E^5</t>
  </si>
  <si>
    <t>E^6</t>
  </si>
  <si>
    <t>E^7</t>
  </si>
  <si>
    <t>E^8</t>
  </si>
  <si>
    <t>°C</t>
  </si>
  <si>
    <t>Temperatura Range</t>
  </si>
  <si>
    <t>Voltage Range</t>
  </si>
  <si>
    <t>T =</t>
  </si>
  <si>
    <t>Ttab =</t>
  </si>
  <si>
    <t>E (Valor mV Medição Laboratório) =</t>
  </si>
  <si>
    <t>T (Temperatura) =</t>
  </si>
  <si>
    <t>-210°C to 0,0°C</t>
  </si>
  <si>
    <t>-8,095 mV to 0,0 mV</t>
  </si>
  <si>
    <t>0,0°C to 760°C</t>
  </si>
  <si>
    <t>0,0 mV to 42,919 mV</t>
  </si>
  <si>
    <t>760°C to 1200°C</t>
  </si>
  <si>
    <t>42,919 mV to 69,553 mV</t>
  </si>
  <si>
    <t>TERMOPAR TIPO J Norma E230 - 02 Table 46</t>
  </si>
  <si>
    <t>ENTRADA DE DADOS PARA TODAS AS PLANILHAS</t>
  </si>
  <si>
    <t>Mv</t>
  </si>
  <si>
    <t>E (mV) = Entre Valor</t>
  </si>
  <si>
    <t>TIPO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</si>
</sst>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0000000000"/>
    <numFmt numFmtId="165" formatCode="0.000000"/>
    <numFmt numFmtId="166" formatCode="0.0000000E+00"/>
    <numFmt numFmtId="167" formatCode="0.0"/>
    <numFmt numFmtId="168" formatCode="0.000000000000000000000000000000"/>
    <numFmt numFmtId="169" formatCode="0.0000"/>
    <numFmt numFmtId="170" formatCode="0.00000000E+00"/>
    <numFmt numFmtId="171" formatCode="0.0000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 Black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Arial Black"/>
      <family val="2"/>
    </font>
    <font>
      <sz val="11"/>
      <color theme="0"/>
      <name val="Arial Black"/>
      <family val="2"/>
    </font>
    <font>
      <b/>
      <sz val="11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1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2" fillId="2" borderId="7" xfId="0" applyFont="1" applyFill="1" applyBorder="1" applyAlignment="1" applyProtection="1">
      <protection hidden="1"/>
    </xf>
    <xf numFmtId="0" fontId="8" fillId="2" borderId="0" xfId="0" applyFont="1" applyFill="1" applyBorder="1" applyAlignment="1" applyProtection="1">
      <protection hidden="1"/>
    </xf>
    <xf numFmtId="0" fontId="8" fillId="2" borderId="0" xfId="0" applyFont="1" applyFill="1" applyBorder="1" applyProtection="1">
      <protection hidden="1"/>
    </xf>
    <xf numFmtId="0" fontId="8" fillId="2" borderId="9" xfId="0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5" xfId="0" applyFill="1" applyBorder="1" applyProtection="1">
      <protection hidden="1"/>
    </xf>
    <xf numFmtId="166" fontId="0" fillId="5" borderId="18" xfId="0" applyNumberFormat="1" applyFill="1" applyBorder="1" applyAlignment="1" applyProtection="1">
      <alignment horizontal="center" vertical="center"/>
      <protection hidden="1"/>
    </xf>
    <xf numFmtId="170" fontId="0" fillId="5" borderId="18" xfId="0" applyNumberFormat="1" applyFill="1" applyBorder="1" applyAlignment="1" applyProtection="1">
      <alignment horizontal="center" vertical="center"/>
      <protection hidden="1"/>
    </xf>
    <xf numFmtId="0" fontId="0" fillId="2" borderId="0" xfId="0" quotePrefix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horizontal="left" vertical="center"/>
      <protection hidden="1"/>
    </xf>
    <xf numFmtId="169" fontId="1" fillId="8" borderId="5" xfId="0" applyNumberFormat="1" applyFont="1" applyFill="1" applyBorder="1" applyAlignment="1" applyProtection="1">
      <alignment horizontal="center" vertical="center"/>
      <protection hidden="1"/>
    </xf>
    <xf numFmtId="0" fontId="1" fillId="8" borderId="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vertical="center"/>
      <protection hidden="1"/>
    </xf>
    <xf numFmtId="2" fontId="0" fillId="5" borderId="8" xfId="0" quotePrefix="1" applyNumberFormat="1" applyFill="1" applyBorder="1" applyAlignment="1" applyProtection="1">
      <alignment horizontal="left" vertical="center"/>
      <protection hidden="1"/>
    </xf>
    <xf numFmtId="167" fontId="0" fillId="7" borderId="1" xfId="0" quotePrefix="1" applyNumberFormat="1" applyFill="1" applyBorder="1" applyAlignment="1" applyProtection="1">
      <alignment horizontal="left" vertical="center"/>
      <protection hidden="1"/>
    </xf>
    <xf numFmtId="169" fontId="1" fillId="7" borderId="5" xfId="0" applyNumberFormat="1" applyFont="1" applyFill="1" applyBorder="1" applyAlignment="1" applyProtection="1">
      <alignment horizontal="center" vertical="center"/>
      <protection hidden="1"/>
    </xf>
    <xf numFmtId="0" fontId="1" fillId="7" borderId="5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166" fontId="0" fillId="5" borderId="5" xfId="0" applyNumberForma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Alignment="1" applyProtection="1">
      <alignment horizontal="center" vertical="center"/>
      <protection hidden="1"/>
    </xf>
    <xf numFmtId="166" fontId="0" fillId="2" borderId="17" xfId="0" applyNumberForma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Protection="1">
      <protection hidden="1"/>
    </xf>
    <xf numFmtId="169" fontId="1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3" fillId="2" borderId="17" xfId="0" applyFont="1" applyFill="1" applyBorder="1" applyAlignment="1" applyProtection="1">
      <alignment horizontal="center"/>
      <protection hidden="1"/>
    </xf>
    <xf numFmtId="0" fontId="0" fillId="2" borderId="14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3" fillId="2" borderId="15" xfId="0" applyFont="1" applyFill="1" applyBorder="1" applyAlignment="1" applyProtection="1">
      <alignment horizontal="center"/>
      <protection hidden="1"/>
    </xf>
    <xf numFmtId="164" fontId="0" fillId="2" borderId="15" xfId="0" applyNumberFormat="1" applyFill="1" applyBorder="1" applyAlignment="1" applyProtection="1">
      <alignment horizontal="left"/>
      <protection hidden="1"/>
    </xf>
    <xf numFmtId="0" fontId="0" fillId="2" borderId="16" xfId="0" applyFill="1" applyBorder="1" applyProtection="1">
      <protection hidden="1"/>
    </xf>
    <xf numFmtId="0" fontId="3" fillId="2" borderId="12" xfId="0" applyFont="1" applyFill="1" applyBorder="1" applyAlignment="1" applyProtection="1">
      <alignment horizontal="center"/>
      <protection hidden="1"/>
    </xf>
    <xf numFmtId="164" fontId="0" fillId="2" borderId="12" xfId="0" applyNumberFormat="1" applyFill="1" applyBorder="1" applyAlignment="1" applyProtection="1">
      <alignment horizontal="left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164" fontId="0" fillId="2" borderId="0" xfId="0" applyNumberForma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protection hidden="1"/>
    </xf>
    <xf numFmtId="169" fontId="1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Protection="1">
      <protection hidden="1"/>
    </xf>
    <xf numFmtId="169" fontId="0" fillId="2" borderId="0" xfId="0" applyNumberFormat="1" applyFill="1" applyBorder="1" applyAlignment="1" applyProtection="1">
      <alignment vertical="center"/>
      <protection hidden="1"/>
    </xf>
    <xf numFmtId="170" fontId="0" fillId="5" borderId="5" xfId="0" applyNumberFormat="1" applyFill="1" applyBorder="1" applyAlignment="1" applyProtection="1">
      <alignment horizontal="center" vertical="center"/>
      <protection hidden="1"/>
    </xf>
    <xf numFmtId="165" fontId="5" fillId="10" borderId="2" xfId="0" quotePrefix="1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right"/>
      <protection hidden="1"/>
    </xf>
    <xf numFmtId="0" fontId="3" fillId="3" borderId="8" xfId="0" quotePrefix="1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right"/>
      <protection hidden="1"/>
    </xf>
    <xf numFmtId="0" fontId="3" fillId="3" borderId="1" xfId="0" quotePrefix="1" applyFont="1" applyFill="1" applyBorder="1" applyAlignment="1" applyProtection="1">
      <alignment horizontal="center" vertical="center"/>
      <protection hidden="1"/>
    </xf>
    <xf numFmtId="0" fontId="7" fillId="6" borderId="10" xfId="0" applyFont="1" applyFill="1" applyBorder="1" applyAlignment="1" applyProtection="1">
      <alignment horizontal="center"/>
      <protection hidden="1"/>
    </xf>
    <xf numFmtId="0" fontId="7" fillId="6" borderId="5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9" fillId="12" borderId="11" xfId="0" applyFont="1" applyFill="1" applyBorder="1" applyProtection="1">
      <protection hidden="1"/>
    </xf>
    <xf numFmtId="0" fontId="9" fillId="12" borderId="12" xfId="0" applyFont="1" applyFill="1" applyBorder="1" applyProtection="1">
      <protection hidden="1"/>
    </xf>
    <xf numFmtId="0" fontId="9" fillId="12" borderId="13" xfId="0" applyFont="1" applyFill="1" applyBorder="1" applyProtection="1">
      <protection hidden="1"/>
    </xf>
    <xf numFmtId="0" fontId="9" fillId="12" borderId="7" xfId="0" applyFont="1" applyFill="1" applyBorder="1" applyProtection="1">
      <protection hidden="1"/>
    </xf>
    <xf numFmtId="0" fontId="9" fillId="12" borderId="0" xfId="0" applyFont="1" applyFill="1" applyBorder="1" applyProtection="1">
      <protection hidden="1"/>
    </xf>
    <xf numFmtId="0" fontId="9" fillId="12" borderId="9" xfId="0" applyFont="1" applyFill="1" applyBorder="1" applyProtection="1">
      <protection hidden="1"/>
    </xf>
    <xf numFmtId="0" fontId="9" fillId="12" borderId="14" xfId="0" applyFont="1" applyFill="1" applyBorder="1" applyProtection="1">
      <protection hidden="1"/>
    </xf>
    <xf numFmtId="0" fontId="0" fillId="12" borderId="0" xfId="0" applyFill="1" applyBorder="1" applyProtection="1">
      <protection hidden="1"/>
    </xf>
    <xf numFmtId="0" fontId="0" fillId="12" borderId="9" xfId="0" applyFill="1" applyBorder="1" applyProtection="1">
      <protection hidden="1"/>
    </xf>
    <xf numFmtId="165" fontId="10" fillId="12" borderId="7" xfId="0" quotePrefix="1" applyNumberFormat="1" applyFont="1" applyFill="1" applyBorder="1" applyAlignment="1" applyProtection="1">
      <alignment vertical="center"/>
      <protection hidden="1"/>
    </xf>
    <xf numFmtId="165" fontId="5" fillId="12" borderId="0" xfId="0" quotePrefix="1" applyNumberFormat="1" applyFont="1" applyFill="1" applyBorder="1" applyAlignment="1" applyProtection="1">
      <alignment vertical="center"/>
      <protection hidden="1"/>
    </xf>
    <xf numFmtId="0" fontId="1" fillId="12" borderId="9" xfId="0" applyFont="1" applyFill="1" applyBorder="1" applyProtection="1">
      <protection hidden="1"/>
    </xf>
    <xf numFmtId="169" fontId="10" fillId="12" borderId="7" xfId="0" quotePrefix="1" applyNumberFormat="1" applyFont="1" applyFill="1" applyBorder="1" applyAlignment="1" applyProtection="1">
      <alignment vertical="center"/>
      <protection hidden="1"/>
    </xf>
    <xf numFmtId="169" fontId="5" fillId="12" borderId="0" xfId="0" quotePrefix="1" applyNumberFormat="1" applyFont="1" applyFill="1" applyBorder="1" applyAlignment="1" applyProtection="1">
      <alignment vertical="center"/>
      <protection hidden="1"/>
    </xf>
    <xf numFmtId="0" fontId="0" fillId="12" borderId="15" xfId="0" applyFill="1" applyBorder="1" applyProtection="1">
      <protection hidden="1"/>
    </xf>
    <xf numFmtId="0" fontId="0" fillId="12" borderId="16" xfId="0" applyFill="1" applyBorder="1" applyProtection="1"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Protection="1">
      <protection hidden="1"/>
    </xf>
    <xf numFmtId="171" fontId="5" fillId="11" borderId="2" xfId="0" quotePrefix="1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Protection="1">
      <protection hidden="1"/>
    </xf>
    <xf numFmtId="0" fontId="3" fillId="9" borderId="2" xfId="0" applyFont="1" applyFill="1" applyBorder="1" applyAlignment="1" applyProtection="1">
      <alignment horizontal="center" vertical="center"/>
      <protection hidden="1"/>
    </xf>
    <xf numFmtId="0" fontId="3" fillId="9" borderId="3" xfId="0" applyFont="1" applyFill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center"/>
      <protection hidden="1"/>
    </xf>
    <xf numFmtId="0" fontId="1" fillId="4" borderId="4" xfId="0" applyFont="1" applyFill="1" applyBorder="1" applyAlignment="1" applyProtection="1">
      <alignment horizontal="center"/>
      <protection hidden="1"/>
    </xf>
    <xf numFmtId="0" fontId="1" fillId="4" borderId="3" xfId="0" applyFont="1" applyFill="1" applyBorder="1" applyAlignment="1" applyProtection="1">
      <alignment horizontal="center"/>
      <protection hidden="1"/>
    </xf>
    <xf numFmtId="0" fontId="3" fillId="3" borderId="5" xfId="0" quotePrefix="1" applyFont="1" applyFill="1" applyBorder="1" applyAlignment="1" applyProtection="1">
      <alignment horizontal="center" vertical="center"/>
      <protection hidden="1"/>
    </xf>
    <xf numFmtId="0" fontId="6" fillId="6" borderId="5" xfId="0" applyFont="1" applyFill="1" applyBorder="1" applyAlignment="1" applyProtection="1">
      <alignment horizontal="center"/>
      <protection hidden="1"/>
    </xf>
    <xf numFmtId="164" fontId="0" fillId="2" borderId="0" xfId="0" applyNumberFormat="1" applyFill="1" applyBorder="1" applyAlignment="1" applyProtection="1">
      <alignment horizontal="center" vertical="center"/>
      <protection hidden="1"/>
    </xf>
    <xf numFmtId="164" fontId="0" fillId="5" borderId="10" xfId="0" applyNumberFormat="1" applyFill="1" applyBorder="1" applyAlignment="1" applyProtection="1">
      <alignment horizontal="center" vertical="center"/>
      <protection hidden="1"/>
    </xf>
    <xf numFmtId="164" fontId="0" fillId="5" borderId="6" xfId="0" applyNumberFormat="1" applyFill="1" applyBorder="1" applyAlignment="1" applyProtection="1">
      <alignment horizontal="center" vertical="center"/>
      <protection hidden="1"/>
    </xf>
    <xf numFmtId="164" fontId="0" fillId="2" borderId="17" xfId="0" applyNumberFormat="1" applyFill="1" applyBorder="1" applyAlignment="1" applyProtection="1">
      <alignment horizontal="center" vertical="center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165" fontId="5" fillId="10" borderId="2" xfId="0" quotePrefix="1" applyNumberFormat="1" applyFont="1" applyFill="1" applyBorder="1" applyAlignment="1" applyProtection="1">
      <alignment horizontal="center" vertical="center"/>
      <protection hidden="1"/>
    </xf>
    <xf numFmtId="165" fontId="5" fillId="10" borderId="4" xfId="0" quotePrefix="1" applyNumberFormat="1" applyFont="1" applyFill="1" applyBorder="1" applyAlignment="1" applyProtection="1">
      <alignment horizontal="center" vertical="center"/>
      <protection hidden="1"/>
    </xf>
    <xf numFmtId="168" fontId="0" fillId="5" borderId="2" xfId="0" quotePrefix="1" applyNumberFormat="1" applyFill="1" applyBorder="1" applyAlignment="1" applyProtection="1">
      <alignment horizontal="left" vertical="center"/>
      <protection hidden="1"/>
    </xf>
    <xf numFmtId="168" fontId="0" fillId="5" borderId="4" xfId="0" quotePrefix="1" applyNumberFormat="1" applyFill="1" applyBorder="1" applyAlignment="1" applyProtection="1">
      <alignment horizontal="left" vertical="center"/>
      <protection hidden="1"/>
    </xf>
    <xf numFmtId="0" fontId="6" fillId="6" borderId="2" xfId="0" applyFont="1" applyFill="1" applyBorder="1" applyAlignment="1" applyProtection="1">
      <alignment horizontal="center"/>
      <protection hidden="1"/>
    </xf>
    <xf numFmtId="0" fontId="6" fillId="6" borderId="4" xfId="0" applyFont="1" applyFill="1" applyBorder="1" applyAlignment="1" applyProtection="1">
      <alignment horizontal="center"/>
      <protection hidden="1"/>
    </xf>
    <xf numFmtId="0" fontId="6" fillId="6" borderId="3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7BE62"/>
      <color rgb="FFFFFF97"/>
      <color rgb="FF85DFFF"/>
      <color rgb="FF009ED6"/>
      <color rgb="FFFFE181"/>
      <color rgb="FFE2AC00"/>
      <color rgb="FFFFFFCC"/>
      <color rgb="FFFFFFE7"/>
      <color rgb="FFB3EBFF"/>
      <color rgb="FF008B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2</xdr:row>
      <xdr:rowOff>28575</xdr:rowOff>
    </xdr:from>
    <xdr:to>
      <xdr:col>13</xdr:col>
      <xdr:colOff>352425</xdr:colOff>
      <xdr:row>7</xdr:row>
      <xdr:rowOff>180975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BCC610B-EB24-4A32-B4AA-9BB6C7539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409575"/>
          <a:ext cx="8220075" cy="1123950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15</xdr:row>
      <xdr:rowOff>19050</xdr:rowOff>
    </xdr:from>
    <xdr:to>
      <xdr:col>13</xdr:col>
      <xdr:colOff>85725</xdr:colOff>
      <xdr:row>29</xdr:row>
      <xdr:rowOff>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8904018-CD19-4D3A-BBB8-4462050D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2952750"/>
          <a:ext cx="7534275" cy="2647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83819</xdr:colOff>
      <xdr:row>3</xdr:row>
      <xdr:rowOff>222022</xdr:rowOff>
    </xdr:from>
    <xdr:to>
      <xdr:col>8</xdr:col>
      <xdr:colOff>533400</xdr:colOff>
      <xdr:row>5</xdr:row>
      <xdr:rowOff>22860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344" y="612547"/>
          <a:ext cx="3088006" cy="258038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</xdr:colOff>
      <xdr:row>34</xdr:row>
      <xdr:rowOff>213360</xdr:rowOff>
    </xdr:from>
    <xdr:to>
      <xdr:col>8</xdr:col>
      <xdr:colOff>518161</xdr:colOff>
      <xdr:row>36</xdr:row>
      <xdr:rowOff>14198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980" y="6728460"/>
          <a:ext cx="3162301" cy="235178"/>
        </a:xfrm>
        <a:prstGeom prst="rect">
          <a:avLst/>
        </a:prstGeom>
      </xdr:spPr>
    </xdr:pic>
    <xdr:clientData/>
  </xdr:twoCellAnchor>
  <xdr:twoCellAnchor editAs="oneCell">
    <xdr:from>
      <xdr:col>5</xdr:col>
      <xdr:colOff>91440</xdr:colOff>
      <xdr:row>66</xdr:row>
      <xdr:rowOff>7620</xdr:rowOff>
    </xdr:from>
    <xdr:to>
      <xdr:col>8</xdr:col>
      <xdr:colOff>541021</xdr:colOff>
      <xdr:row>67</xdr:row>
      <xdr:rowOff>37058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12801600"/>
          <a:ext cx="3162301" cy="2351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52</xdr:col>
      <xdr:colOff>426318</xdr:colOff>
      <xdr:row>175</xdr:row>
      <xdr:rowOff>14550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9203E87-A77A-4F38-B477-52C6D99AB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06593" cy="3544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D207"/>
  <sheetViews>
    <sheetView tabSelected="1" zoomScaleNormal="100" workbookViewId="0">
      <selection activeCell="H11" sqref="H11"/>
    </sheetView>
  </sheetViews>
  <sheetFormatPr defaultRowHeight="15" x14ac:dyDescent="0.25"/>
  <cols>
    <col min="1" max="3" width="1.7109375" customWidth="1"/>
    <col min="7" max="7" width="28.28515625" customWidth="1"/>
    <col min="8" max="8" width="21" customWidth="1"/>
  </cols>
  <sheetData>
    <row r="1" spans="1:56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84"/>
      <c r="Q1" s="84"/>
      <c r="R1" s="85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5"/>
      <c r="BD1" s="85"/>
    </row>
    <row r="2" spans="1:5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85"/>
      <c r="Q2" s="85"/>
      <c r="R2" s="85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5"/>
      <c r="BD2" s="85"/>
    </row>
    <row r="3" spans="1:5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85"/>
      <c r="Q3" s="85"/>
      <c r="R3" s="85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5"/>
      <c r="BD3" s="85"/>
    </row>
    <row r="4" spans="1:5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85"/>
      <c r="Q4" s="85"/>
      <c r="R4" s="85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5"/>
      <c r="BD4" s="85"/>
    </row>
    <row r="5" spans="1:56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85"/>
      <c r="Q5" s="85"/>
      <c r="R5" s="85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5"/>
      <c r="BD5" s="85"/>
    </row>
    <row r="6" spans="1:56" ht="15.75" thickBot="1" x14ac:dyDescent="0.3">
      <c r="A6" s="1"/>
      <c r="B6" s="1"/>
      <c r="C6" s="1"/>
      <c r="D6" s="1"/>
      <c r="E6" s="88" t="s">
        <v>32</v>
      </c>
      <c r="F6" s="89"/>
      <c r="G6" s="89"/>
      <c r="H6" s="89"/>
      <c r="I6" s="89"/>
      <c r="J6" s="89"/>
      <c r="K6" s="90"/>
      <c r="L6" s="1"/>
      <c r="M6" s="1"/>
      <c r="N6" s="1"/>
      <c r="O6" s="1"/>
      <c r="P6" s="85"/>
      <c r="Q6" s="85"/>
      <c r="R6" s="85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5"/>
      <c r="BD6" s="85"/>
    </row>
    <row r="7" spans="1:5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85"/>
      <c r="Q7" s="85"/>
      <c r="R7" s="85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5"/>
      <c r="BD7" s="85"/>
    </row>
    <row r="8" spans="1:56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85"/>
      <c r="Q8" s="85"/>
      <c r="R8" s="85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5"/>
      <c r="BD8" s="85"/>
    </row>
    <row r="9" spans="1:56" x14ac:dyDescent="0.25">
      <c r="A9" s="1"/>
      <c r="B9" s="1"/>
      <c r="C9" s="1"/>
      <c r="D9" s="1"/>
      <c r="E9" s="65"/>
      <c r="F9" s="66"/>
      <c r="G9" s="66"/>
      <c r="H9" s="66"/>
      <c r="I9" s="66"/>
      <c r="J9" s="66"/>
      <c r="K9" s="67"/>
      <c r="L9" s="1"/>
      <c r="M9" s="1"/>
      <c r="N9" s="1"/>
      <c r="O9" s="1"/>
      <c r="P9" s="85"/>
      <c r="Q9" s="85"/>
      <c r="R9" s="85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5"/>
      <c r="BD9" s="85"/>
    </row>
    <row r="10" spans="1:56" ht="15.75" thickBot="1" x14ac:dyDescent="0.3">
      <c r="A10" s="1"/>
      <c r="B10" s="1"/>
      <c r="C10" s="1"/>
      <c r="D10" s="1"/>
      <c r="E10" s="68"/>
      <c r="F10" s="69"/>
      <c r="G10" s="69"/>
      <c r="H10" s="69"/>
      <c r="I10" s="69"/>
      <c r="J10" s="69"/>
      <c r="K10" s="70"/>
      <c r="L10" s="82">
        <v>-8.0950000000000006</v>
      </c>
      <c r="M10" s="1"/>
      <c r="N10" s="1"/>
      <c r="O10" s="1"/>
      <c r="P10" s="85"/>
      <c r="Q10" s="85"/>
      <c r="R10" s="85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5"/>
      <c r="BD10" s="85"/>
    </row>
    <row r="11" spans="1:56" ht="15.75" thickBot="1" x14ac:dyDescent="0.3">
      <c r="A11" s="1"/>
      <c r="B11" s="1"/>
      <c r="C11" s="1"/>
      <c r="D11" s="1"/>
      <c r="E11" s="68"/>
      <c r="F11" s="86" t="s">
        <v>34</v>
      </c>
      <c r="G11" s="87"/>
      <c r="H11" s="53">
        <v>27.393000000000001</v>
      </c>
      <c r="I11" s="74" t="s">
        <v>33</v>
      </c>
      <c r="J11" s="75"/>
      <c r="K11" s="76"/>
      <c r="L11" s="82">
        <v>0</v>
      </c>
      <c r="M11" s="1"/>
      <c r="N11" s="1"/>
      <c r="O11" s="1"/>
      <c r="P11" s="85"/>
      <c r="Q11" s="85"/>
      <c r="R11" s="85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5"/>
      <c r="BD11" s="85"/>
    </row>
    <row r="12" spans="1:56" ht="15.75" thickBot="1" x14ac:dyDescent="0.3">
      <c r="A12" s="1"/>
      <c r="B12" s="1"/>
      <c r="C12" s="1"/>
      <c r="D12" s="1"/>
      <c r="E12" s="68"/>
      <c r="F12" s="72"/>
      <c r="G12" s="72"/>
      <c r="H12" s="72"/>
      <c r="I12" s="72"/>
      <c r="J12" s="81" t="s">
        <v>35</v>
      </c>
      <c r="K12" s="73"/>
      <c r="L12" s="82">
        <v>42.918999999999997</v>
      </c>
      <c r="M12" s="1"/>
      <c r="N12" s="1"/>
      <c r="O12" s="1"/>
      <c r="P12" s="85"/>
      <c r="Q12" s="85"/>
      <c r="R12" s="85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5"/>
      <c r="BD12" s="85"/>
    </row>
    <row r="13" spans="1:56" ht="15.75" thickBot="1" x14ac:dyDescent="0.3">
      <c r="A13" s="1"/>
      <c r="B13" s="1"/>
      <c r="C13" s="1"/>
      <c r="D13" s="1"/>
      <c r="E13" s="68"/>
      <c r="F13" s="86" t="s">
        <v>24</v>
      </c>
      <c r="G13" s="87"/>
      <c r="H13" s="83">
        <f>IF(AND(H11&gt;=L10,H11&lt;=L11),'J FeCo Milivoltagem'!E10,IF(AND(H11&gt;L11,H11&lt;=L12),'J FeCo Milivoltagem'!E41,IF(AND(H11&gt;L12,H11&lt;=L13),'J FeCo Milivoltagem'!E72)))</f>
        <v>499.98992399835862</v>
      </c>
      <c r="I13" s="77" t="s">
        <v>18</v>
      </c>
      <c r="J13" s="78"/>
      <c r="K13" s="76"/>
      <c r="L13" s="82">
        <v>69.552999999999997</v>
      </c>
      <c r="M13" s="1"/>
      <c r="N13" s="1"/>
      <c r="O13" s="1"/>
      <c r="P13" s="85"/>
      <c r="Q13" s="85"/>
      <c r="R13" s="85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5"/>
      <c r="BD13" s="85"/>
    </row>
    <row r="14" spans="1:56" x14ac:dyDescent="0.25">
      <c r="A14" s="1"/>
      <c r="B14" s="1"/>
      <c r="C14" s="1"/>
      <c r="D14" s="1"/>
      <c r="E14" s="68"/>
      <c r="F14" s="72"/>
      <c r="G14" s="72"/>
      <c r="H14" s="72"/>
      <c r="I14" s="72"/>
      <c r="J14" s="72"/>
      <c r="K14" s="73"/>
      <c r="L14" s="1"/>
      <c r="M14" s="1"/>
      <c r="N14" s="1"/>
      <c r="O14" s="1"/>
      <c r="P14" s="85"/>
      <c r="Q14" s="85"/>
      <c r="R14" s="85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5"/>
      <c r="BD14" s="85"/>
    </row>
    <row r="15" spans="1:56" ht="15.75" thickBot="1" x14ac:dyDescent="0.3">
      <c r="A15" s="1"/>
      <c r="B15" s="1"/>
      <c r="C15" s="1"/>
      <c r="D15" s="1"/>
      <c r="E15" s="71"/>
      <c r="F15" s="79"/>
      <c r="G15" s="79"/>
      <c r="H15" s="79"/>
      <c r="I15" s="79"/>
      <c r="J15" s="79"/>
      <c r="K15" s="80"/>
      <c r="L15" s="1"/>
      <c r="M15" s="1"/>
      <c r="N15" s="1"/>
      <c r="O15" s="1"/>
      <c r="P15" s="85"/>
      <c r="Q15" s="85"/>
      <c r="R15" s="85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5"/>
      <c r="BD15" s="85"/>
    </row>
    <row r="16" spans="1:5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85"/>
      <c r="Q16" s="85"/>
      <c r="R16" s="85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5"/>
      <c r="BD16" s="85"/>
    </row>
    <row r="17" spans="1:5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85"/>
      <c r="Q17" s="85"/>
      <c r="R17" s="85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5"/>
      <c r="BD17" s="85"/>
    </row>
    <row r="18" spans="1:5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85"/>
      <c r="Q18" s="85"/>
      <c r="R18" s="85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5"/>
      <c r="BD18" s="85"/>
    </row>
    <row r="19" spans="1:5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85"/>
      <c r="Q19" s="85"/>
      <c r="R19" s="85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5"/>
      <c r="BD19" s="85"/>
    </row>
    <row r="20" spans="1:5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85"/>
      <c r="Q20" s="85"/>
      <c r="R20" s="85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5"/>
      <c r="BD20" s="85"/>
    </row>
    <row r="21" spans="1:5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85"/>
      <c r="Q21" s="85"/>
      <c r="R21" s="85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5"/>
      <c r="BD21" s="85"/>
    </row>
    <row r="22" spans="1:5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85"/>
      <c r="Q22" s="85"/>
      <c r="R22" s="85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5"/>
      <c r="BD22" s="85"/>
    </row>
    <row r="23" spans="1:5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85"/>
      <c r="Q23" s="85"/>
      <c r="R23" s="85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5"/>
      <c r="BD23" s="85"/>
    </row>
    <row r="24" spans="1:5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85"/>
      <c r="Q24" s="85"/>
      <c r="R24" s="85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5"/>
      <c r="BD24" s="85"/>
    </row>
    <row r="25" spans="1:5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85"/>
      <c r="Q25" s="85"/>
      <c r="R25" s="85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5"/>
      <c r="BD25" s="85"/>
    </row>
    <row r="26" spans="1:5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85"/>
      <c r="Q26" s="85"/>
      <c r="R26" s="85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5"/>
      <c r="BD26" s="85"/>
    </row>
    <row r="27" spans="1:5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85"/>
      <c r="Q27" s="85"/>
      <c r="R27" s="85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5"/>
      <c r="BD27" s="85"/>
    </row>
    <row r="28" spans="1:5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85"/>
      <c r="Q28" s="85"/>
      <c r="R28" s="85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5"/>
      <c r="BD28" s="85"/>
    </row>
    <row r="29" spans="1:5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85"/>
      <c r="Q29" s="85"/>
      <c r="R29" s="85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5"/>
      <c r="BD29" s="85"/>
    </row>
    <row r="30" spans="1:56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5"/>
      <c r="BD30" s="85"/>
    </row>
    <row r="31" spans="1:56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5"/>
      <c r="BD31" s="85"/>
    </row>
    <row r="32" spans="1:56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5"/>
      <c r="BD32" s="85"/>
    </row>
    <row r="33" spans="1:56" x14ac:dyDescent="0.25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5"/>
      <c r="BD33" s="85"/>
    </row>
    <row r="34" spans="1:56" x14ac:dyDescent="0.25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5"/>
      <c r="BD34" s="85"/>
    </row>
    <row r="35" spans="1:56" x14ac:dyDescent="0.25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5"/>
      <c r="BD35" s="85"/>
    </row>
    <row r="36" spans="1:56" x14ac:dyDescent="0.25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5"/>
      <c r="BD36" s="85"/>
    </row>
    <row r="37" spans="1:56" x14ac:dyDescent="0.25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5"/>
      <c r="BD37" s="85"/>
    </row>
    <row r="38" spans="1:56" x14ac:dyDescent="0.25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5"/>
      <c r="BD38" s="85"/>
    </row>
    <row r="39" spans="1:56" x14ac:dyDescent="0.25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5"/>
      <c r="BD39" s="85"/>
    </row>
    <row r="40" spans="1:56" x14ac:dyDescent="0.2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5"/>
      <c r="BD40" s="85"/>
    </row>
    <row r="41" spans="1:56" x14ac:dyDescent="0.25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5"/>
      <c r="BD41" s="85"/>
    </row>
    <row r="42" spans="1:56" x14ac:dyDescent="0.25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5"/>
      <c r="BD42" s="85"/>
    </row>
    <row r="43" spans="1:56" x14ac:dyDescent="0.25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5"/>
      <c r="BD43" s="85"/>
    </row>
    <row r="44" spans="1:56" x14ac:dyDescent="0.25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5"/>
      <c r="BD44" s="85"/>
    </row>
    <row r="45" spans="1:56" x14ac:dyDescent="0.25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5"/>
      <c r="BD45" s="85"/>
    </row>
    <row r="46" spans="1:56" x14ac:dyDescent="0.25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5"/>
      <c r="BD46" s="85"/>
    </row>
    <row r="47" spans="1:56" x14ac:dyDescent="0.25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5"/>
      <c r="BD47" s="85"/>
    </row>
    <row r="48" spans="1:56" x14ac:dyDescent="0.25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5"/>
      <c r="BD48" s="85"/>
    </row>
    <row r="49" spans="1:56" x14ac:dyDescent="0.2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5"/>
      <c r="BD49" s="85"/>
    </row>
    <row r="50" spans="1:56" x14ac:dyDescent="0.25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5"/>
      <c r="BD50" s="85"/>
    </row>
    <row r="51" spans="1:56" x14ac:dyDescent="0.25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5"/>
      <c r="BD51" s="85"/>
    </row>
    <row r="52" spans="1:56" x14ac:dyDescent="0.25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5"/>
      <c r="BD52" s="85"/>
    </row>
    <row r="53" spans="1:56" x14ac:dyDescent="0.25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5"/>
      <c r="BD53" s="85"/>
    </row>
    <row r="54" spans="1:56" x14ac:dyDescent="0.25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5"/>
      <c r="BD54" s="85"/>
    </row>
    <row r="55" spans="1:56" x14ac:dyDescent="0.25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5"/>
      <c r="BD55" s="85"/>
    </row>
    <row r="56" spans="1:56" x14ac:dyDescent="0.25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5"/>
      <c r="BD56" s="85"/>
    </row>
    <row r="57" spans="1:56" x14ac:dyDescent="0.25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5"/>
      <c r="BD57" s="85"/>
    </row>
    <row r="58" spans="1:56" x14ac:dyDescent="0.25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5"/>
      <c r="BD58" s="85"/>
    </row>
    <row r="59" spans="1:56" x14ac:dyDescent="0.25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5"/>
      <c r="BD59" s="85"/>
    </row>
    <row r="60" spans="1:56" x14ac:dyDescent="0.25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5"/>
      <c r="BD60" s="85"/>
    </row>
    <row r="61" spans="1:56" x14ac:dyDescent="0.25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5"/>
      <c r="BD61" s="85"/>
    </row>
    <row r="62" spans="1:56" x14ac:dyDescent="0.25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5"/>
      <c r="BD62" s="85"/>
    </row>
    <row r="63" spans="1:56" x14ac:dyDescent="0.25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5"/>
      <c r="BD63" s="85"/>
    </row>
    <row r="64" spans="1:56" x14ac:dyDescent="0.25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5"/>
      <c r="BD64" s="85"/>
    </row>
    <row r="65" spans="1:56" x14ac:dyDescent="0.25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5"/>
      <c r="BD65" s="85"/>
    </row>
    <row r="66" spans="1:56" x14ac:dyDescent="0.25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5"/>
      <c r="BD66" s="85"/>
    </row>
    <row r="67" spans="1:56" x14ac:dyDescent="0.25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5"/>
      <c r="BD67" s="85"/>
    </row>
    <row r="68" spans="1:56" x14ac:dyDescent="0.25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5"/>
      <c r="BD68" s="85"/>
    </row>
    <row r="69" spans="1:56" x14ac:dyDescent="0.25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5"/>
      <c r="BD69" s="85"/>
    </row>
    <row r="70" spans="1:56" x14ac:dyDescent="0.25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5"/>
      <c r="BD70" s="85"/>
    </row>
    <row r="71" spans="1:56" x14ac:dyDescent="0.25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5"/>
      <c r="BD71" s="85"/>
    </row>
    <row r="72" spans="1:56" x14ac:dyDescent="0.25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5"/>
      <c r="BD72" s="85"/>
    </row>
    <row r="73" spans="1:56" x14ac:dyDescent="0.25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5"/>
      <c r="BD73" s="85"/>
    </row>
    <row r="74" spans="1:56" x14ac:dyDescent="0.25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5"/>
      <c r="BD74" s="85"/>
    </row>
    <row r="75" spans="1:56" x14ac:dyDescent="0.25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5"/>
      <c r="BD75" s="85"/>
    </row>
    <row r="76" spans="1:56" x14ac:dyDescent="0.25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5"/>
      <c r="BD76" s="85"/>
    </row>
    <row r="77" spans="1:56" x14ac:dyDescent="0.25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5"/>
      <c r="BD77" s="85"/>
    </row>
    <row r="78" spans="1:56" x14ac:dyDescent="0.25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5"/>
      <c r="BD78" s="85"/>
    </row>
    <row r="79" spans="1:56" x14ac:dyDescent="0.25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5"/>
      <c r="BD79" s="85"/>
    </row>
    <row r="80" spans="1:56" x14ac:dyDescent="0.25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5"/>
      <c r="BD80" s="85"/>
    </row>
    <row r="81" spans="1:56" x14ac:dyDescent="0.25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5"/>
      <c r="BD81" s="85"/>
    </row>
    <row r="82" spans="1:56" x14ac:dyDescent="0.25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5"/>
      <c r="BD82" s="85"/>
    </row>
    <row r="83" spans="1:56" x14ac:dyDescent="0.25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5"/>
      <c r="BD83" s="85"/>
    </row>
    <row r="84" spans="1:56" x14ac:dyDescent="0.25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5"/>
      <c r="BD84" s="85"/>
    </row>
    <row r="85" spans="1:56" x14ac:dyDescent="0.25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5"/>
      <c r="BD85" s="85"/>
    </row>
    <row r="86" spans="1:56" x14ac:dyDescent="0.2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5"/>
      <c r="BD86" s="85"/>
    </row>
    <row r="87" spans="1:56" x14ac:dyDescent="0.25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5"/>
      <c r="BD87" s="85"/>
    </row>
    <row r="88" spans="1:56" x14ac:dyDescent="0.25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5"/>
      <c r="BD88" s="85"/>
    </row>
    <row r="89" spans="1:56" x14ac:dyDescent="0.25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5"/>
      <c r="BD89" s="85"/>
    </row>
    <row r="90" spans="1:56" x14ac:dyDescent="0.25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5"/>
      <c r="BD90" s="85"/>
    </row>
    <row r="91" spans="1:56" x14ac:dyDescent="0.25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5"/>
      <c r="BD91" s="85"/>
    </row>
    <row r="92" spans="1:56" x14ac:dyDescent="0.25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5"/>
      <c r="BD92" s="85"/>
    </row>
    <row r="93" spans="1:56" x14ac:dyDescent="0.25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5"/>
      <c r="BD93" s="85"/>
    </row>
    <row r="94" spans="1:56" x14ac:dyDescent="0.25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5"/>
      <c r="BD94" s="85"/>
    </row>
    <row r="95" spans="1:56" x14ac:dyDescent="0.25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5"/>
      <c r="BD95" s="85"/>
    </row>
    <row r="96" spans="1:56" x14ac:dyDescent="0.25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5"/>
      <c r="BD96" s="85"/>
    </row>
    <row r="97" spans="1:56" x14ac:dyDescent="0.25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5"/>
      <c r="BD97" s="85"/>
    </row>
    <row r="98" spans="1:56" x14ac:dyDescent="0.25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5"/>
      <c r="BD98" s="85"/>
    </row>
    <row r="99" spans="1:56" x14ac:dyDescent="0.25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5"/>
      <c r="BD99" s="85"/>
    </row>
    <row r="100" spans="1:56" x14ac:dyDescent="0.25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5"/>
      <c r="BD100" s="85"/>
    </row>
    <row r="101" spans="1:56" x14ac:dyDescent="0.25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5"/>
      <c r="BD101" s="85"/>
    </row>
    <row r="102" spans="1:56" x14ac:dyDescent="0.25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5"/>
      <c r="BD102" s="85"/>
    </row>
    <row r="103" spans="1:56" x14ac:dyDescent="0.25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5"/>
      <c r="BD103" s="85"/>
    </row>
    <row r="104" spans="1:56" x14ac:dyDescent="0.25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5"/>
      <c r="BD104" s="85"/>
    </row>
    <row r="105" spans="1:56" x14ac:dyDescent="0.25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5"/>
      <c r="BD105" s="85"/>
    </row>
    <row r="106" spans="1:56" x14ac:dyDescent="0.25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5"/>
      <c r="BD106" s="85"/>
    </row>
    <row r="107" spans="1:56" x14ac:dyDescent="0.25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5"/>
      <c r="BD107" s="85"/>
    </row>
    <row r="108" spans="1:56" x14ac:dyDescent="0.25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5"/>
      <c r="BD108" s="85"/>
    </row>
    <row r="109" spans="1:56" x14ac:dyDescent="0.25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5"/>
      <c r="BD109" s="85"/>
    </row>
    <row r="110" spans="1:56" x14ac:dyDescent="0.25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5"/>
      <c r="BD110" s="85"/>
    </row>
    <row r="111" spans="1:56" x14ac:dyDescent="0.25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5"/>
      <c r="BD111" s="85"/>
    </row>
    <row r="112" spans="1:56" x14ac:dyDescent="0.25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5"/>
      <c r="BD112" s="85"/>
    </row>
    <row r="113" spans="1:56" x14ac:dyDescent="0.25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5"/>
      <c r="BD113" s="85"/>
    </row>
    <row r="114" spans="1:56" x14ac:dyDescent="0.25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5"/>
      <c r="BD114" s="85"/>
    </row>
    <row r="115" spans="1:56" x14ac:dyDescent="0.25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5"/>
      <c r="BD115" s="85"/>
    </row>
    <row r="116" spans="1:56" x14ac:dyDescent="0.25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5"/>
      <c r="BD116" s="85"/>
    </row>
    <row r="117" spans="1:56" x14ac:dyDescent="0.25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5"/>
      <c r="BD117" s="85"/>
    </row>
    <row r="118" spans="1:56" x14ac:dyDescent="0.25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5"/>
      <c r="BD118" s="85"/>
    </row>
    <row r="119" spans="1:56" x14ac:dyDescent="0.25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5"/>
      <c r="BD119" s="85"/>
    </row>
    <row r="120" spans="1:56" x14ac:dyDescent="0.25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5"/>
      <c r="BD120" s="85"/>
    </row>
    <row r="121" spans="1:56" x14ac:dyDescent="0.25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5"/>
      <c r="BD121" s="85"/>
    </row>
    <row r="122" spans="1:56" x14ac:dyDescent="0.25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5"/>
      <c r="BD122" s="85"/>
    </row>
    <row r="123" spans="1:56" x14ac:dyDescent="0.25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5"/>
      <c r="BD123" s="85"/>
    </row>
    <row r="124" spans="1:56" x14ac:dyDescent="0.25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5"/>
      <c r="BD124" s="85"/>
    </row>
    <row r="125" spans="1:56" x14ac:dyDescent="0.25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5"/>
      <c r="BD125" s="85"/>
    </row>
    <row r="126" spans="1:56" x14ac:dyDescent="0.25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5"/>
      <c r="BD126" s="85"/>
    </row>
    <row r="127" spans="1:56" x14ac:dyDescent="0.25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5"/>
      <c r="BD127" s="85"/>
    </row>
    <row r="128" spans="1:56" x14ac:dyDescent="0.25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5"/>
      <c r="BD128" s="85"/>
    </row>
    <row r="129" spans="1:56" x14ac:dyDescent="0.25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5"/>
      <c r="BD129" s="85"/>
    </row>
    <row r="130" spans="1:56" x14ac:dyDescent="0.25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4"/>
      <c r="BC130" s="85"/>
      <c r="BD130" s="85"/>
    </row>
    <row r="131" spans="1:56" x14ac:dyDescent="0.25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5"/>
      <c r="BD131" s="85"/>
    </row>
    <row r="132" spans="1:56" x14ac:dyDescent="0.25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5"/>
      <c r="BD132" s="85"/>
    </row>
    <row r="133" spans="1:56" x14ac:dyDescent="0.25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85"/>
      <c r="BD133" s="85"/>
    </row>
    <row r="134" spans="1:56" x14ac:dyDescent="0.25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84"/>
      <c r="BC134" s="85"/>
      <c r="BD134" s="85"/>
    </row>
    <row r="135" spans="1:56" x14ac:dyDescent="0.25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85"/>
      <c r="BD135" s="85"/>
    </row>
    <row r="136" spans="1:56" x14ac:dyDescent="0.25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84"/>
      <c r="BC136" s="85"/>
      <c r="BD136" s="85"/>
    </row>
    <row r="137" spans="1:56" x14ac:dyDescent="0.25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4"/>
      <c r="BC137" s="85"/>
      <c r="BD137" s="85"/>
    </row>
    <row r="138" spans="1:56" x14ac:dyDescent="0.25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84"/>
      <c r="BC138" s="85"/>
      <c r="BD138" s="85"/>
    </row>
    <row r="139" spans="1:56" x14ac:dyDescent="0.25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84"/>
      <c r="BC139" s="85"/>
      <c r="BD139" s="85"/>
    </row>
    <row r="140" spans="1:56" x14ac:dyDescent="0.25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4"/>
      <c r="BB140" s="84"/>
      <c r="BC140" s="85"/>
      <c r="BD140" s="85"/>
    </row>
    <row r="141" spans="1:56" x14ac:dyDescent="0.25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  <c r="BA141" s="84"/>
      <c r="BB141" s="84"/>
      <c r="BC141" s="85"/>
      <c r="BD141" s="85"/>
    </row>
    <row r="142" spans="1:56" x14ac:dyDescent="0.25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84"/>
      <c r="BC142" s="85"/>
      <c r="BD142" s="85"/>
    </row>
    <row r="143" spans="1:56" x14ac:dyDescent="0.25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84"/>
      <c r="BC143" s="85"/>
      <c r="BD143" s="85"/>
    </row>
    <row r="144" spans="1:56" x14ac:dyDescent="0.25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84"/>
      <c r="BC144" s="85"/>
      <c r="BD144" s="85"/>
    </row>
    <row r="145" spans="1:56" x14ac:dyDescent="0.25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  <c r="BA145" s="84"/>
      <c r="BB145" s="84"/>
      <c r="BC145" s="85"/>
      <c r="BD145" s="85"/>
    </row>
    <row r="146" spans="1:56" x14ac:dyDescent="0.25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  <c r="BA146" s="84"/>
      <c r="BB146" s="84"/>
      <c r="BC146" s="85"/>
      <c r="BD146" s="85"/>
    </row>
    <row r="147" spans="1:56" x14ac:dyDescent="0.25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  <c r="AZ147" s="84"/>
      <c r="BA147" s="84"/>
      <c r="BB147" s="84"/>
      <c r="BC147" s="85"/>
      <c r="BD147" s="85"/>
    </row>
    <row r="148" spans="1:56" x14ac:dyDescent="0.25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85"/>
      <c r="BD148" s="85"/>
    </row>
    <row r="149" spans="1:56" x14ac:dyDescent="0.25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84"/>
      <c r="BC149" s="85"/>
      <c r="BD149" s="85"/>
    </row>
    <row r="150" spans="1:56" x14ac:dyDescent="0.25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  <c r="BA150" s="84"/>
      <c r="BB150" s="84"/>
      <c r="BC150" s="85"/>
      <c r="BD150" s="85"/>
    </row>
    <row r="151" spans="1:56" x14ac:dyDescent="0.25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84"/>
      <c r="BC151" s="85"/>
      <c r="BD151" s="85"/>
    </row>
    <row r="152" spans="1:56" x14ac:dyDescent="0.25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  <c r="AZ152" s="84"/>
      <c r="BA152" s="84"/>
      <c r="BB152" s="84"/>
      <c r="BC152" s="85"/>
      <c r="BD152" s="85"/>
    </row>
    <row r="153" spans="1:56" x14ac:dyDescent="0.25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84"/>
      <c r="AW153" s="84"/>
      <c r="AX153" s="84"/>
      <c r="AY153" s="84"/>
      <c r="AZ153" s="84"/>
      <c r="BA153" s="84"/>
      <c r="BB153" s="84"/>
      <c r="BC153" s="85"/>
      <c r="BD153" s="85"/>
    </row>
    <row r="154" spans="1:56" x14ac:dyDescent="0.25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5"/>
      <c r="BD154" s="85"/>
    </row>
    <row r="155" spans="1:56" x14ac:dyDescent="0.25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  <c r="AZ155" s="84"/>
      <c r="BA155" s="84"/>
      <c r="BB155" s="84"/>
      <c r="BC155" s="85"/>
      <c r="BD155" s="85"/>
    </row>
    <row r="156" spans="1:56" x14ac:dyDescent="0.25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84"/>
      <c r="BC156" s="85"/>
      <c r="BD156" s="85"/>
    </row>
    <row r="157" spans="1:56" x14ac:dyDescent="0.25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85"/>
      <c r="BD157" s="85"/>
    </row>
    <row r="158" spans="1:56" x14ac:dyDescent="0.25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  <c r="BA158" s="84"/>
      <c r="BB158" s="84"/>
      <c r="BC158" s="85"/>
      <c r="BD158" s="85"/>
    </row>
    <row r="159" spans="1:56" x14ac:dyDescent="0.25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84"/>
      <c r="BC159" s="85"/>
      <c r="BD159" s="85"/>
    </row>
    <row r="160" spans="1:56" x14ac:dyDescent="0.25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  <c r="AZ160" s="84"/>
      <c r="BA160" s="84"/>
      <c r="BB160" s="84"/>
      <c r="BC160" s="85"/>
      <c r="BD160" s="85"/>
    </row>
    <row r="161" spans="1:56" x14ac:dyDescent="0.25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  <c r="BA161" s="84"/>
      <c r="BB161" s="84"/>
      <c r="BC161" s="85"/>
      <c r="BD161" s="85"/>
    </row>
    <row r="162" spans="1:56" x14ac:dyDescent="0.25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  <c r="BA162" s="84"/>
      <c r="BB162" s="84"/>
      <c r="BC162" s="85"/>
      <c r="BD162" s="85"/>
    </row>
    <row r="163" spans="1:56" x14ac:dyDescent="0.25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84"/>
      <c r="BC163" s="85"/>
      <c r="BD163" s="85"/>
    </row>
    <row r="164" spans="1:56" x14ac:dyDescent="0.25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  <c r="BA164" s="84"/>
      <c r="BB164" s="84"/>
      <c r="BC164" s="85"/>
      <c r="BD164" s="85"/>
    </row>
    <row r="165" spans="1:56" x14ac:dyDescent="0.25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  <c r="AZ165" s="84"/>
      <c r="BA165" s="84"/>
      <c r="BB165" s="84"/>
      <c r="BC165" s="85"/>
      <c r="BD165" s="85"/>
    </row>
    <row r="166" spans="1:56" x14ac:dyDescent="0.25">
      <c r="A166" s="85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  <c r="BA166" s="84"/>
      <c r="BB166" s="84"/>
      <c r="BC166" s="85"/>
      <c r="BD166" s="85"/>
    </row>
    <row r="167" spans="1:56" x14ac:dyDescent="0.25">
      <c r="A167" s="85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4"/>
      <c r="AX167" s="84"/>
      <c r="AY167" s="84"/>
      <c r="AZ167" s="84"/>
      <c r="BA167" s="84"/>
      <c r="BB167" s="84"/>
      <c r="BC167" s="85"/>
      <c r="BD167" s="85"/>
    </row>
    <row r="168" spans="1:56" x14ac:dyDescent="0.25">
      <c r="A168" s="85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84"/>
      <c r="BC168" s="85"/>
      <c r="BD168" s="85"/>
    </row>
    <row r="169" spans="1:56" x14ac:dyDescent="0.25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84"/>
      <c r="BC169" s="85"/>
      <c r="BD169" s="85"/>
    </row>
    <row r="170" spans="1:56" x14ac:dyDescent="0.25">
      <c r="A170" s="85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  <c r="BA170" s="84"/>
      <c r="BB170" s="84"/>
      <c r="BC170" s="85"/>
      <c r="BD170" s="85"/>
    </row>
    <row r="171" spans="1:56" x14ac:dyDescent="0.25">
      <c r="A171" s="85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  <c r="AZ171" s="84"/>
      <c r="BA171" s="84"/>
      <c r="BB171" s="84"/>
      <c r="BC171" s="85"/>
      <c r="BD171" s="85"/>
    </row>
    <row r="172" spans="1:56" x14ac:dyDescent="0.25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84"/>
      <c r="BC172" s="85"/>
      <c r="BD172" s="85"/>
    </row>
    <row r="173" spans="1:56" x14ac:dyDescent="0.25">
      <c r="A173" s="85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  <c r="BA173" s="84"/>
      <c r="BB173" s="84"/>
      <c r="BC173" s="85"/>
      <c r="BD173" s="85"/>
    </row>
    <row r="174" spans="1:56" x14ac:dyDescent="0.25">
      <c r="A174" s="85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85"/>
      <c r="BD174" s="85"/>
    </row>
    <row r="175" spans="1:56" x14ac:dyDescent="0.25">
      <c r="A175" s="85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  <c r="BA175" s="84"/>
      <c r="BB175" s="84"/>
      <c r="BC175" s="85"/>
      <c r="BD175" s="85"/>
    </row>
    <row r="176" spans="1:56" x14ac:dyDescent="0.25">
      <c r="A176" s="85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84"/>
      <c r="BC176" s="85"/>
      <c r="BD176" s="85"/>
    </row>
    <row r="177" spans="1:56" x14ac:dyDescent="0.25">
      <c r="A177" s="85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  <c r="BA177" s="84"/>
      <c r="BB177" s="84"/>
      <c r="BC177" s="85"/>
      <c r="BD177" s="85"/>
    </row>
    <row r="178" spans="1:56" x14ac:dyDescent="0.25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84"/>
      <c r="BC178" s="85"/>
      <c r="BD178" s="85"/>
    </row>
    <row r="179" spans="1:56" x14ac:dyDescent="0.25">
      <c r="A179" s="85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  <c r="AZ179" s="84"/>
      <c r="BA179" s="84"/>
      <c r="BB179" s="84"/>
      <c r="BC179" s="85"/>
      <c r="BD179" s="85"/>
    </row>
    <row r="180" spans="1:56" x14ac:dyDescent="0.25">
      <c r="A180" s="85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5"/>
      <c r="BD180" s="85"/>
    </row>
    <row r="181" spans="1:56" x14ac:dyDescent="0.25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85"/>
      <c r="BD181" s="85"/>
    </row>
    <row r="182" spans="1:56" x14ac:dyDescent="0.25">
      <c r="A182" s="85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84"/>
      <c r="AW182" s="84"/>
      <c r="AX182" s="84"/>
      <c r="AY182" s="84"/>
      <c r="AZ182" s="84"/>
      <c r="BA182" s="84"/>
      <c r="BB182" s="84"/>
      <c r="BC182" s="85"/>
      <c r="BD182" s="85"/>
    </row>
    <row r="183" spans="1:56" x14ac:dyDescent="0.25">
      <c r="A183" s="85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  <c r="BA183" s="84"/>
      <c r="BB183" s="84"/>
      <c r="BC183" s="85"/>
      <c r="BD183" s="85"/>
    </row>
    <row r="184" spans="1:56" x14ac:dyDescent="0.25">
      <c r="A184" s="85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/>
      <c r="AZ184" s="84"/>
      <c r="BA184" s="84"/>
      <c r="BB184" s="84"/>
      <c r="BC184" s="85"/>
      <c r="BD184" s="85"/>
    </row>
    <row r="185" spans="1:56" x14ac:dyDescent="0.25">
      <c r="A185" s="85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  <c r="BA185" s="84"/>
      <c r="BB185" s="84"/>
      <c r="BC185" s="85"/>
      <c r="BD185" s="85"/>
    </row>
    <row r="186" spans="1:56" x14ac:dyDescent="0.25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  <c r="BA186" s="84"/>
      <c r="BB186" s="84"/>
      <c r="BC186" s="85"/>
      <c r="BD186" s="85"/>
    </row>
    <row r="187" spans="1:56" x14ac:dyDescent="0.25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  <c r="BA187" s="84"/>
      <c r="BB187" s="84"/>
      <c r="BC187" s="85"/>
      <c r="BD187" s="85"/>
    </row>
    <row r="188" spans="1:56" x14ac:dyDescent="0.25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  <c r="BA188" s="84"/>
      <c r="BB188" s="84"/>
      <c r="BC188" s="85"/>
      <c r="BD188" s="85"/>
    </row>
    <row r="189" spans="1:56" x14ac:dyDescent="0.25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84"/>
      <c r="AW189" s="84"/>
      <c r="AX189" s="84"/>
      <c r="AY189" s="84"/>
      <c r="AZ189" s="84"/>
      <c r="BA189" s="84"/>
      <c r="BB189" s="84"/>
      <c r="BC189" s="85"/>
      <c r="BD189" s="85"/>
    </row>
    <row r="190" spans="1:56" x14ac:dyDescent="0.25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  <c r="BA190" s="84"/>
      <c r="BB190" s="84"/>
      <c r="BC190" s="85"/>
      <c r="BD190" s="85"/>
    </row>
    <row r="191" spans="1:56" x14ac:dyDescent="0.25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  <c r="AR191" s="85"/>
      <c r="AS191" s="85"/>
      <c r="AT191" s="85"/>
      <c r="AU191" s="85"/>
      <c r="AV191" s="85"/>
      <c r="AW191" s="85"/>
      <c r="AX191" s="85"/>
      <c r="AY191" s="85"/>
      <c r="AZ191" s="85"/>
      <c r="BA191" s="85"/>
      <c r="BB191" s="85"/>
      <c r="BC191" s="85"/>
      <c r="BD191" s="85"/>
    </row>
    <row r="192" spans="1:56" x14ac:dyDescent="0.25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</row>
    <row r="193" spans="1:56" x14ac:dyDescent="0.25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</row>
    <row r="194" spans="1:56" x14ac:dyDescent="0.25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85"/>
      <c r="BB194" s="85"/>
      <c r="BC194" s="85"/>
      <c r="BD194" s="85"/>
    </row>
    <row r="195" spans="1:5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</row>
    <row r="196" spans="1:5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</row>
    <row r="197" spans="1:5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  <c r="AR197" s="85"/>
      <c r="AS197" s="85"/>
      <c r="AT197" s="85"/>
      <c r="AU197" s="85"/>
      <c r="AV197" s="85"/>
      <c r="AW197" s="85"/>
      <c r="AX197" s="85"/>
      <c r="AY197" s="85"/>
      <c r="AZ197" s="85"/>
      <c r="BA197" s="85"/>
      <c r="BB197" s="85"/>
      <c r="BC197" s="85"/>
      <c r="BD197" s="85"/>
    </row>
    <row r="198" spans="1:5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  <c r="AR198" s="85"/>
      <c r="AS198" s="85"/>
      <c r="AT198" s="85"/>
      <c r="AU198" s="85"/>
      <c r="AV198" s="85"/>
      <c r="AW198" s="85"/>
      <c r="AX198" s="85"/>
      <c r="AY198" s="85"/>
      <c r="AZ198" s="85"/>
      <c r="BA198" s="85"/>
      <c r="BB198" s="85"/>
      <c r="BC198" s="85"/>
      <c r="BD198" s="85"/>
    </row>
    <row r="199" spans="1:5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  <c r="AY199" s="85"/>
      <c r="AZ199" s="85"/>
      <c r="BA199" s="85"/>
      <c r="BB199" s="85"/>
      <c r="BC199" s="85"/>
      <c r="BD199" s="85"/>
    </row>
    <row r="200" spans="1:5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  <c r="AY200" s="85"/>
      <c r="AZ200" s="85"/>
      <c r="BA200" s="85"/>
      <c r="BB200" s="85"/>
      <c r="BC200" s="85"/>
      <c r="BD200" s="85"/>
    </row>
    <row r="201" spans="1:5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</row>
    <row r="202" spans="1:5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</row>
    <row r="203" spans="1:5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</row>
    <row r="204" spans="1:5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</row>
    <row r="205" spans="1:5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</row>
    <row r="206" spans="1:5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</row>
    <row r="207" spans="1:5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</row>
  </sheetData>
  <sheetProtection algorithmName="SHA-512" hashValue="JYZnGZ38dgtkziUtrEPLdt/l3MQKuEl8u5rpTdA9liVMNsx+Y9Xw4yXU0ZukRtjaNkTKNvdRRjDVmKszkMtwuw==" saltValue="i4simi2FrBqoWLWrXt6NXg==" spinCount="100000" sheet="1" objects="1" scenarios="1" selectLockedCells="1"/>
  <mergeCells count="3">
    <mergeCell ref="F11:G11"/>
    <mergeCell ref="F13:G13"/>
    <mergeCell ref="E6:K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BB190"/>
  <sheetViews>
    <sheetView zoomScaleNormal="100" workbookViewId="0">
      <selection activeCell="E72" sqref="E72:G72"/>
    </sheetView>
  </sheetViews>
  <sheetFormatPr defaultRowHeight="15" x14ac:dyDescent="0.25"/>
  <cols>
    <col min="1" max="1" width="2.7109375" style="2" customWidth="1"/>
    <col min="2" max="2" width="3.28515625" style="2" customWidth="1"/>
    <col min="3" max="3" width="29.7109375" style="2" customWidth="1"/>
    <col min="4" max="4" width="8.28515625" style="2" customWidth="1"/>
    <col min="5" max="5" width="24.7109375" style="2" customWidth="1"/>
    <col min="6" max="6" width="5.5703125" style="2" customWidth="1"/>
    <col min="7" max="7" width="12.7109375" style="2" customWidth="1"/>
    <col min="8" max="8" width="21.28515625" style="2" customWidth="1"/>
    <col min="9" max="9" width="9" style="2" customWidth="1"/>
    <col min="10" max="12" width="0.85546875" style="2" customWidth="1"/>
    <col min="13" max="13" width="20.7109375" style="2" customWidth="1"/>
    <col min="14" max="14" width="10.7109375" style="2" customWidth="1"/>
    <col min="15" max="15" width="2.7109375" style="2" customWidth="1"/>
    <col min="16" max="19" width="0" style="2" hidden="1" customWidth="1"/>
    <col min="20" max="20" width="9.140625" style="2"/>
    <col min="21" max="21" width="25.7109375" style="2" customWidth="1"/>
    <col min="22" max="22" width="1.5703125" style="2" customWidth="1"/>
    <col min="23" max="23" width="9.140625" style="2"/>
    <col min="24" max="24" width="25.7109375" style="2" customWidth="1"/>
    <col min="25" max="25" width="1.42578125" style="2" customWidth="1"/>
    <col min="26" max="26" width="9.140625" style="2"/>
    <col min="27" max="27" width="25.7109375" style="2" customWidth="1"/>
    <col min="28" max="16384" width="9.140625" style="2"/>
  </cols>
  <sheetData>
    <row r="1" spans="1:54" ht="99.9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3"/>
      <c r="X1" s="13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5" customHeight="1" thickBot="1" x14ac:dyDescent="0.3">
      <c r="A2" s="1"/>
      <c r="B2" s="3"/>
      <c r="C2" s="4"/>
      <c r="D2" s="4"/>
      <c r="E2" s="4"/>
      <c r="F2" s="4"/>
      <c r="G2" s="4"/>
      <c r="H2" s="4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3"/>
      <c r="X2" s="13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6.5" thickBot="1" x14ac:dyDescent="0.35">
      <c r="A3" s="1"/>
      <c r="B3" s="6"/>
      <c r="C3" s="103" t="s">
        <v>31</v>
      </c>
      <c r="D3" s="104"/>
      <c r="E3" s="105"/>
      <c r="F3" s="13"/>
      <c r="G3" s="13"/>
      <c r="H3" s="13"/>
      <c r="I3" s="1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9.5" thickBot="1" x14ac:dyDescent="0.45">
      <c r="A4" s="1"/>
      <c r="B4" s="6"/>
      <c r="C4" s="54" t="s">
        <v>19</v>
      </c>
      <c r="D4" s="12"/>
      <c r="E4" s="55" t="s">
        <v>25</v>
      </c>
      <c r="F4" s="7"/>
      <c r="G4" s="8"/>
      <c r="H4" s="9"/>
      <c r="I4" s="10"/>
      <c r="J4" s="11"/>
      <c r="K4" s="11"/>
      <c r="L4" s="11"/>
      <c r="M4" s="11"/>
      <c r="N4" s="1"/>
      <c r="O4" s="1"/>
      <c r="P4" s="1"/>
      <c r="Q4" s="1"/>
      <c r="R4" s="1"/>
      <c r="S4" s="1"/>
      <c r="T4" s="92" t="s">
        <v>31</v>
      </c>
      <c r="U4" s="92"/>
      <c r="V4" s="92"/>
      <c r="W4" s="92"/>
      <c r="X4" s="92"/>
      <c r="Y4" s="92"/>
      <c r="Z4" s="92"/>
      <c r="AA4" s="92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6.5" thickBot="1" x14ac:dyDescent="0.35">
      <c r="A5" s="1"/>
      <c r="B5" s="6"/>
      <c r="C5" s="56" t="s">
        <v>20</v>
      </c>
      <c r="D5" s="12"/>
      <c r="E5" s="57" t="s">
        <v>26</v>
      </c>
      <c r="F5" s="13"/>
      <c r="G5" s="13"/>
      <c r="H5" s="13"/>
      <c r="I5" s="14"/>
      <c r="J5" s="1"/>
      <c r="K5" s="1"/>
      <c r="L5" s="1"/>
      <c r="M5" s="1"/>
      <c r="N5" s="1"/>
      <c r="O5" s="1"/>
      <c r="P5" s="1"/>
      <c r="Q5" s="1"/>
      <c r="R5" s="1"/>
      <c r="S5" s="1"/>
      <c r="T5" s="91" t="s">
        <v>25</v>
      </c>
      <c r="U5" s="91"/>
      <c r="V5" s="15"/>
      <c r="W5" s="91" t="s">
        <v>27</v>
      </c>
      <c r="X5" s="91"/>
      <c r="Y5" s="15"/>
      <c r="Z5" s="91" t="s">
        <v>29</v>
      </c>
      <c r="AA5" s="9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8.75" x14ac:dyDescent="0.4">
      <c r="A6" s="1"/>
      <c r="B6" s="6"/>
      <c r="C6" s="4"/>
      <c r="D6" s="1"/>
      <c r="E6" s="1"/>
      <c r="F6" s="13"/>
      <c r="G6" s="13"/>
      <c r="H6" s="13"/>
      <c r="I6" s="14"/>
      <c r="J6" s="1"/>
      <c r="K6" s="1"/>
      <c r="L6" s="1"/>
      <c r="M6" s="58" t="s">
        <v>0</v>
      </c>
      <c r="N6" s="59" t="s">
        <v>18</v>
      </c>
      <c r="O6" s="1"/>
      <c r="P6" s="1"/>
      <c r="Q6" s="1"/>
      <c r="R6" s="1"/>
      <c r="S6" s="1"/>
      <c r="T6" s="60" t="s">
        <v>1</v>
      </c>
      <c r="U6" s="16">
        <v>0</v>
      </c>
      <c r="V6" s="1"/>
      <c r="W6" s="60" t="s">
        <v>1</v>
      </c>
      <c r="X6" s="16">
        <v>0</v>
      </c>
      <c r="Y6" s="1"/>
      <c r="Z6" s="60" t="s">
        <v>1</v>
      </c>
      <c r="AA6" s="17">
        <v>-3113.58187</v>
      </c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5.75" thickBot="1" x14ac:dyDescent="0.3">
      <c r="A7" s="1"/>
      <c r="B7" s="6"/>
      <c r="C7" s="13"/>
      <c r="D7" s="13"/>
      <c r="E7" s="18"/>
      <c r="F7" s="13"/>
      <c r="G7" s="13"/>
      <c r="H7" s="13"/>
      <c r="I7" s="14"/>
      <c r="J7" s="1"/>
      <c r="K7" s="1"/>
      <c r="L7" s="1"/>
      <c r="M7" s="1"/>
      <c r="N7" s="1"/>
      <c r="O7" s="1"/>
      <c r="P7" s="1"/>
      <c r="Q7" s="1"/>
      <c r="R7" s="1"/>
      <c r="S7" s="1"/>
      <c r="T7" s="61" t="s">
        <v>2</v>
      </c>
      <c r="U7" s="29">
        <v>19.528268000000001</v>
      </c>
      <c r="V7" s="1"/>
      <c r="W7" s="61" t="s">
        <v>2</v>
      </c>
      <c r="X7" s="29">
        <v>19.78425</v>
      </c>
      <c r="Y7" s="1"/>
      <c r="Z7" s="61" t="s">
        <v>2</v>
      </c>
      <c r="AA7" s="29">
        <v>300.54368399999998</v>
      </c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5.75" thickBot="1" x14ac:dyDescent="0.3">
      <c r="A8" s="1"/>
      <c r="B8" s="6"/>
      <c r="C8" s="97" t="s">
        <v>23</v>
      </c>
      <c r="D8" s="98"/>
      <c r="E8" s="99">
        <f>'Entrada de dados'!H11</f>
        <v>27.393000000000001</v>
      </c>
      <c r="F8" s="100"/>
      <c r="G8" s="100"/>
      <c r="H8" s="19"/>
      <c r="I8" s="14"/>
      <c r="J8" s="1"/>
      <c r="K8" s="1"/>
      <c r="L8" s="1"/>
      <c r="M8" s="20">
        <v>-8.0950000000000006</v>
      </c>
      <c r="N8" s="21">
        <v>-210</v>
      </c>
      <c r="O8" s="1"/>
      <c r="P8" s="1"/>
      <c r="Q8" s="1"/>
      <c r="R8" s="1"/>
      <c r="S8" s="1"/>
      <c r="T8" s="61" t="s">
        <v>3</v>
      </c>
      <c r="U8" s="29">
        <v>-1.2286185000000001</v>
      </c>
      <c r="V8" s="1"/>
      <c r="W8" s="61" t="s">
        <v>3</v>
      </c>
      <c r="X8" s="29">
        <v>-0.2001204</v>
      </c>
      <c r="Y8" s="1"/>
      <c r="Z8" s="61" t="s">
        <v>3</v>
      </c>
      <c r="AA8" s="29">
        <v>-9.9477323000000002</v>
      </c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5.75" thickBot="1" x14ac:dyDescent="0.3">
      <c r="A9" s="1"/>
      <c r="B9" s="6"/>
      <c r="C9" s="13"/>
      <c r="D9" s="22"/>
      <c r="E9" s="18"/>
      <c r="F9" s="13"/>
      <c r="G9" s="13"/>
      <c r="H9" s="13"/>
      <c r="I9" s="14"/>
      <c r="J9" s="1"/>
      <c r="K9" s="1"/>
      <c r="L9" s="1"/>
      <c r="M9" s="20">
        <v>-6.5</v>
      </c>
      <c r="N9" s="21">
        <v>-150</v>
      </c>
      <c r="O9" s="1"/>
      <c r="P9" s="1"/>
      <c r="Q9" s="1"/>
      <c r="R9" s="1"/>
      <c r="S9" s="1"/>
      <c r="T9" s="61" t="s">
        <v>4</v>
      </c>
      <c r="U9" s="29">
        <v>-1.0752177999999999</v>
      </c>
      <c r="V9" s="1"/>
      <c r="W9" s="61" t="s">
        <v>4</v>
      </c>
      <c r="X9" s="29">
        <v>1.0369690000000001E-2</v>
      </c>
      <c r="Y9" s="1"/>
      <c r="Z9" s="61" t="s">
        <v>4</v>
      </c>
      <c r="AA9" s="29">
        <v>0.17027663000000001</v>
      </c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5.75" thickBot="1" x14ac:dyDescent="0.3">
      <c r="A10" s="1"/>
      <c r="B10" s="6"/>
      <c r="C10" s="13"/>
      <c r="D10" s="62" t="s">
        <v>21</v>
      </c>
      <c r="E10" s="101">
        <f>E14+E15*G15+E16*G16+E17*G17+E18*G18+E19*G19+E20*G20+E21*G21+E22*G22</f>
        <v>-69213043.595121279</v>
      </c>
      <c r="F10" s="102"/>
      <c r="G10" s="102"/>
      <c r="H10" s="23"/>
      <c r="I10" s="14"/>
      <c r="J10" s="1"/>
      <c r="K10" s="1"/>
      <c r="L10" s="1"/>
      <c r="M10" s="20">
        <v>-4.633</v>
      </c>
      <c r="N10" s="21">
        <v>-100</v>
      </c>
      <c r="O10" s="1"/>
      <c r="P10" s="1"/>
      <c r="Q10" s="1"/>
      <c r="R10" s="1"/>
      <c r="S10" s="1"/>
      <c r="T10" s="61" t="s">
        <v>5</v>
      </c>
      <c r="U10" s="29">
        <v>-0.59086932999999997</v>
      </c>
      <c r="V10" s="1"/>
      <c r="W10" s="61" t="s">
        <v>5</v>
      </c>
      <c r="X10" s="29">
        <v>-2.5496870000000002E-4</v>
      </c>
      <c r="Y10" s="1"/>
      <c r="Z10" s="61" t="s">
        <v>5</v>
      </c>
      <c r="AA10" s="29">
        <v>-1.43033468E-3</v>
      </c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5.75" thickBot="1" x14ac:dyDescent="0.3">
      <c r="A11" s="1"/>
      <c r="B11" s="6"/>
      <c r="C11" s="13"/>
      <c r="D11" s="64" t="s">
        <v>22</v>
      </c>
      <c r="E11" s="24">
        <f>E10</f>
        <v>-69213043.595121279</v>
      </c>
      <c r="F11" s="13"/>
      <c r="G11" s="13"/>
      <c r="H11" s="13"/>
      <c r="I11" s="14"/>
      <c r="J11" s="1"/>
      <c r="K11" s="1"/>
      <c r="L11" s="1"/>
      <c r="M11" s="20">
        <v>0</v>
      </c>
      <c r="N11" s="21">
        <v>0</v>
      </c>
      <c r="O11" s="1"/>
      <c r="P11" s="1"/>
      <c r="Q11" s="1"/>
      <c r="R11" s="1"/>
      <c r="S11" s="1"/>
      <c r="T11" s="61" t="s">
        <v>6</v>
      </c>
      <c r="U11" s="29">
        <v>-0.17256713000000001</v>
      </c>
      <c r="V11" s="1"/>
      <c r="W11" s="61" t="s">
        <v>6</v>
      </c>
      <c r="X11" s="29">
        <v>3.5851530000000002E-6</v>
      </c>
      <c r="Y11" s="1"/>
      <c r="Z11" s="61" t="s">
        <v>6</v>
      </c>
      <c r="AA11" s="29">
        <v>4.7388608399999999E-6</v>
      </c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5.75" thickBot="1" x14ac:dyDescent="0.3">
      <c r="A12" s="1"/>
      <c r="B12" s="6"/>
      <c r="C12" s="13"/>
      <c r="D12" s="64" t="s">
        <v>22</v>
      </c>
      <c r="E12" s="25">
        <f>E10</f>
        <v>-69213043.595121279</v>
      </c>
      <c r="F12" s="13"/>
      <c r="G12" s="13"/>
      <c r="H12" s="13"/>
      <c r="I12" s="14"/>
      <c r="J12" s="1"/>
      <c r="K12" s="1"/>
      <c r="L12" s="1"/>
      <c r="M12" s="26">
        <v>0.50700000000000001</v>
      </c>
      <c r="N12" s="27">
        <v>10</v>
      </c>
      <c r="O12" s="1"/>
      <c r="P12" s="1"/>
      <c r="Q12" s="1"/>
      <c r="R12" s="1"/>
      <c r="S12" s="1"/>
      <c r="T12" s="61" t="s">
        <v>7</v>
      </c>
      <c r="U12" s="29">
        <v>-2.8131513E-2</v>
      </c>
      <c r="V12" s="1"/>
      <c r="W12" s="61" t="s">
        <v>7</v>
      </c>
      <c r="X12" s="29">
        <v>-5.3442850000000003E-8</v>
      </c>
      <c r="Y12" s="1"/>
      <c r="Z12" s="28"/>
      <c r="AA12" s="32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x14ac:dyDescent="0.25">
      <c r="A13" s="1"/>
      <c r="B13" s="6"/>
      <c r="C13" s="13"/>
      <c r="D13" s="13"/>
      <c r="E13" s="13"/>
      <c r="F13" s="13"/>
      <c r="G13" s="13"/>
      <c r="H13" s="13"/>
      <c r="I13" s="14"/>
      <c r="J13" s="1"/>
      <c r="K13" s="1"/>
      <c r="L13" s="1"/>
      <c r="M13" s="26">
        <v>5.2690000000000001</v>
      </c>
      <c r="N13" s="27">
        <v>100</v>
      </c>
      <c r="O13" s="1"/>
      <c r="P13" s="1"/>
      <c r="Q13" s="1"/>
      <c r="R13" s="1"/>
      <c r="S13" s="1"/>
      <c r="T13" s="61" t="s">
        <v>8</v>
      </c>
      <c r="U13" s="29">
        <v>-2.3963370000000001E-3</v>
      </c>
      <c r="V13" s="1"/>
      <c r="W13" s="61" t="s">
        <v>8</v>
      </c>
      <c r="X13" s="29">
        <v>5.0998900000000001E-10</v>
      </c>
      <c r="Y13" s="1"/>
      <c r="Z13" s="30"/>
      <c r="AA13" s="3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x14ac:dyDescent="0.25">
      <c r="A14" s="1"/>
      <c r="B14" s="6"/>
      <c r="C14" s="13"/>
      <c r="D14" s="61" t="s">
        <v>1</v>
      </c>
      <c r="E14" s="29">
        <v>0</v>
      </c>
      <c r="F14" s="13"/>
      <c r="G14" s="13"/>
      <c r="H14" s="13"/>
      <c r="I14" s="14"/>
      <c r="J14" s="1"/>
      <c r="K14" s="1"/>
      <c r="L14" s="1"/>
      <c r="M14" s="1"/>
      <c r="N14" s="1"/>
      <c r="O14" s="1"/>
      <c r="P14" s="1"/>
      <c r="Q14" s="1"/>
      <c r="R14" s="1"/>
      <c r="S14" s="1"/>
      <c r="T14" s="61" t="s">
        <v>9</v>
      </c>
      <c r="U14" s="29">
        <v>-8.3823321000000005E-5</v>
      </c>
      <c r="V14" s="1"/>
      <c r="W14" s="28"/>
      <c r="X14" s="32"/>
      <c r="Y14" s="13"/>
      <c r="Z14" s="30"/>
      <c r="AA14" s="3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5.75" x14ac:dyDescent="0.3">
      <c r="A15" s="1"/>
      <c r="B15" s="6"/>
      <c r="C15" s="13"/>
      <c r="D15" s="61" t="s">
        <v>2</v>
      </c>
      <c r="E15" s="29">
        <v>19.528268000000001</v>
      </c>
      <c r="F15" s="63" t="s">
        <v>11</v>
      </c>
      <c r="G15" s="94">
        <f>E8</f>
        <v>27.393000000000001</v>
      </c>
      <c r="H15" s="95"/>
      <c r="I15" s="14"/>
      <c r="J15" s="1"/>
      <c r="K15" s="1"/>
      <c r="L15" s="1"/>
      <c r="M15" s="1"/>
      <c r="N15" s="1"/>
      <c r="O15" s="1"/>
      <c r="P15" s="1"/>
      <c r="Q15" s="1"/>
      <c r="R15" s="1"/>
      <c r="S15" s="1"/>
      <c r="T15" s="28"/>
      <c r="U15" s="32"/>
      <c r="V15" s="1"/>
      <c r="W15" s="30"/>
      <c r="X15" s="31"/>
      <c r="Y15" s="13"/>
      <c r="Z15" s="30"/>
      <c r="AA15" s="3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5.75" x14ac:dyDescent="0.3">
      <c r="A16" s="1"/>
      <c r="B16" s="6"/>
      <c r="C16" s="13"/>
      <c r="D16" s="61" t="s">
        <v>3</v>
      </c>
      <c r="E16" s="29">
        <v>-1.2286185000000001</v>
      </c>
      <c r="F16" s="63" t="s">
        <v>12</v>
      </c>
      <c r="G16" s="94">
        <f>E8*E8</f>
        <v>750.37644900000009</v>
      </c>
      <c r="H16" s="95"/>
      <c r="I16" s="14"/>
      <c r="J16" s="1"/>
      <c r="K16" s="1"/>
      <c r="L16" s="1"/>
      <c r="M16" s="1"/>
      <c r="N16" s="1"/>
      <c r="O16" s="1"/>
      <c r="P16" s="1"/>
      <c r="Q16" s="1"/>
      <c r="R16" s="1"/>
      <c r="S16" s="1"/>
      <c r="T16" s="30"/>
      <c r="U16" s="33"/>
      <c r="V16" s="1"/>
      <c r="W16" s="30"/>
      <c r="X16" s="33"/>
      <c r="Y16" s="13"/>
      <c r="Z16" s="30"/>
      <c r="AA16" s="33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5.75" x14ac:dyDescent="0.3">
      <c r="A17" s="1"/>
      <c r="B17" s="6"/>
      <c r="C17" s="13"/>
      <c r="D17" s="61" t="s">
        <v>4</v>
      </c>
      <c r="E17" s="29">
        <v>-1.0752177999999999</v>
      </c>
      <c r="F17" s="63" t="s">
        <v>13</v>
      </c>
      <c r="G17" s="94">
        <f>E8*E8*E8</f>
        <v>20555.062067457002</v>
      </c>
      <c r="H17" s="95"/>
      <c r="I17" s="14"/>
      <c r="J17" s="1"/>
      <c r="K17" s="1"/>
      <c r="L17" s="1"/>
      <c r="M17" s="34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5.75" x14ac:dyDescent="0.3">
      <c r="A18" s="1"/>
      <c r="B18" s="6"/>
      <c r="C18" s="13"/>
      <c r="D18" s="61" t="s">
        <v>5</v>
      </c>
      <c r="E18" s="29">
        <v>-0.59086932999999997</v>
      </c>
      <c r="F18" s="63" t="s">
        <v>10</v>
      </c>
      <c r="G18" s="94">
        <f>E8*E8*E8*E8</f>
        <v>563064.81521384965</v>
      </c>
      <c r="H18" s="95"/>
      <c r="I18" s="14"/>
      <c r="J18" s="1"/>
      <c r="K18" s="1"/>
      <c r="L18" s="1"/>
      <c r="M18" s="13"/>
      <c r="N18" s="1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5.75" x14ac:dyDescent="0.3">
      <c r="A19" s="1"/>
      <c r="B19" s="6"/>
      <c r="C19" s="13"/>
      <c r="D19" s="61" t="s">
        <v>6</v>
      </c>
      <c r="E19" s="29">
        <v>-0.17256713000000001</v>
      </c>
      <c r="F19" s="63" t="s">
        <v>14</v>
      </c>
      <c r="G19" s="94">
        <f>E8*E8*E8*E8*E8</f>
        <v>15424034.483152984</v>
      </c>
      <c r="H19" s="95"/>
      <c r="I19" s="1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5.75" x14ac:dyDescent="0.3">
      <c r="A20" s="1"/>
      <c r="B20" s="6"/>
      <c r="C20" s="13"/>
      <c r="D20" s="61" t="s">
        <v>7</v>
      </c>
      <c r="E20" s="29">
        <v>-2.8131513E-2</v>
      </c>
      <c r="F20" s="63" t="s">
        <v>15</v>
      </c>
      <c r="G20" s="94">
        <f>E8*E8*E8*E8*E8*E8</f>
        <v>422510576.59700972</v>
      </c>
      <c r="H20" s="95"/>
      <c r="I20" s="1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5.75" x14ac:dyDescent="0.3">
      <c r="A21" s="1"/>
      <c r="B21" s="6"/>
      <c r="C21" s="13"/>
      <c r="D21" s="61" t="s">
        <v>8</v>
      </c>
      <c r="E21" s="29">
        <v>-2.3963370000000001E-3</v>
      </c>
      <c r="F21" s="63" t="s">
        <v>16</v>
      </c>
      <c r="G21" s="94">
        <f>E8*E8*E8*E8*E8*E8*E8</f>
        <v>11573832224.721888</v>
      </c>
      <c r="H21" s="95"/>
      <c r="I21" s="1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3"/>
      <c r="X21" s="13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5.75" x14ac:dyDescent="0.3">
      <c r="A22" s="1"/>
      <c r="B22" s="6"/>
      <c r="C22" s="13"/>
      <c r="D22" s="61" t="s">
        <v>9</v>
      </c>
      <c r="E22" s="29">
        <v>-8.3823321000000005E-5</v>
      </c>
      <c r="F22" s="63" t="s">
        <v>17</v>
      </c>
      <c r="G22" s="94">
        <f>E8*E8*E8*E8*E8*E8*E8*E8</f>
        <v>317041986131.8067</v>
      </c>
      <c r="H22" s="95"/>
      <c r="I22" s="1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3"/>
      <c r="X22" s="13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5.75" x14ac:dyDescent="0.3">
      <c r="A23" s="1"/>
      <c r="B23" s="6"/>
      <c r="C23" s="13"/>
      <c r="D23" s="28"/>
      <c r="E23" s="32"/>
      <c r="F23" s="37"/>
      <c r="G23" s="96"/>
      <c r="H23" s="96"/>
      <c r="I23" s="14"/>
      <c r="J23" s="3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5.75" x14ac:dyDescent="0.3">
      <c r="A24" s="1"/>
      <c r="B24" s="6"/>
      <c r="C24" s="13"/>
      <c r="D24" s="30"/>
      <c r="E24" s="33"/>
      <c r="F24" s="45"/>
      <c r="G24" s="45"/>
      <c r="H24" s="46"/>
      <c r="I24" s="14"/>
      <c r="J24" s="3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5.75" x14ac:dyDescent="0.3">
      <c r="A25" s="1"/>
      <c r="B25" s="6"/>
      <c r="C25" s="13"/>
      <c r="D25" s="13"/>
      <c r="E25" s="13"/>
      <c r="F25" s="45"/>
      <c r="G25" s="45"/>
      <c r="H25" s="46"/>
      <c r="I25" s="14"/>
      <c r="J25" s="3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6.5" thickBot="1" x14ac:dyDescent="0.35">
      <c r="A26" s="1"/>
      <c r="B26" s="38"/>
      <c r="C26" s="39"/>
      <c r="D26" s="39"/>
      <c r="E26" s="39"/>
      <c r="F26" s="40"/>
      <c r="G26" s="40"/>
      <c r="H26" s="41"/>
      <c r="I26" s="42"/>
      <c r="J26" s="3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5.75" x14ac:dyDescent="0.3">
      <c r="A27" s="1"/>
      <c r="B27" s="4"/>
      <c r="C27" s="4"/>
      <c r="D27" s="4"/>
      <c r="E27" s="4"/>
      <c r="F27" s="43"/>
      <c r="G27" s="43"/>
      <c r="H27" s="44"/>
      <c r="I27" s="4"/>
      <c r="J27" s="3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5.75" x14ac:dyDescent="0.3">
      <c r="A28" s="1"/>
      <c r="B28" s="13"/>
      <c r="C28" s="13"/>
      <c r="D28" s="13"/>
      <c r="E28" s="13"/>
      <c r="F28" s="45"/>
      <c r="G28" s="45"/>
      <c r="H28" s="46"/>
      <c r="I28" s="13"/>
      <c r="J28" s="3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5.75" x14ac:dyDescent="0.3">
      <c r="A29" s="1"/>
      <c r="B29" s="13"/>
      <c r="C29" s="13"/>
      <c r="D29" s="13"/>
      <c r="E29" s="13"/>
      <c r="F29" s="45"/>
      <c r="G29" s="45"/>
      <c r="H29" s="46"/>
      <c r="I29" s="13"/>
      <c r="J29" s="3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15.75" x14ac:dyDescent="0.3">
      <c r="A30" s="1"/>
      <c r="B30" s="13"/>
      <c r="C30" s="13"/>
      <c r="D30" s="13"/>
      <c r="E30" s="13"/>
      <c r="F30" s="45"/>
      <c r="G30" s="45"/>
      <c r="H30" s="46"/>
      <c r="I30" s="13"/>
      <c r="J30" s="3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x14ac:dyDescent="0.25">
      <c r="A31" s="1"/>
      <c r="B31" s="13"/>
      <c r="C31" s="13"/>
      <c r="D31" s="13"/>
      <c r="E31" s="13"/>
      <c r="F31" s="13"/>
      <c r="G31" s="13"/>
      <c r="H31" s="13"/>
      <c r="I31" s="1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15.75" thickBot="1" x14ac:dyDescent="0.3">
      <c r="A32" s="1"/>
      <c r="B32" s="13"/>
      <c r="C32" s="13"/>
      <c r="D32" s="13"/>
      <c r="E32" s="13"/>
      <c r="F32" s="13"/>
      <c r="G32" s="13"/>
      <c r="H32" s="13"/>
      <c r="I32" s="1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5.75" thickBot="1" x14ac:dyDescent="0.3">
      <c r="A33" s="1"/>
      <c r="B33" s="3"/>
      <c r="C33" s="4"/>
      <c r="D33" s="4"/>
      <c r="E33" s="4"/>
      <c r="F33" s="4"/>
      <c r="G33" s="4"/>
      <c r="H33" s="4"/>
      <c r="I33" s="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16.5" thickBot="1" x14ac:dyDescent="0.35">
      <c r="A34" s="1"/>
      <c r="B34" s="6"/>
      <c r="C34" s="103" t="s">
        <v>31</v>
      </c>
      <c r="D34" s="104"/>
      <c r="E34" s="104"/>
      <c r="F34" s="13"/>
      <c r="G34" s="13"/>
      <c r="H34" s="13"/>
      <c r="I34" s="1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ht="19.5" thickBot="1" x14ac:dyDescent="0.45">
      <c r="A35" s="1"/>
      <c r="B35" s="6"/>
      <c r="C35" s="54" t="s">
        <v>19</v>
      </c>
      <c r="D35" s="12"/>
      <c r="E35" s="55" t="s">
        <v>27</v>
      </c>
      <c r="F35" s="7"/>
      <c r="G35" s="47"/>
      <c r="H35" s="13"/>
      <c r="I35" s="1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ht="16.5" thickBot="1" x14ac:dyDescent="0.35">
      <c r="A36" s="1"/>
      <c r="B36" s="6"/>
      <c r="C36" s="56" t="s">
        <v>20</v>
      </c>
      <c r="D36" s="12"/>
      <c r="E36" s="57" t="s">
        <v>28</v>
      </c>
      <c r="F36" s="13"/>
      <c r="G36" s="13"/>
      <c r="H36" s="13"/>
      <c r="I36" s="1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ht="18.75" x14ac:dyDescent="0.4">
      <c r="A37" s="1"/>
      <c r="B37" s="6"/>
      <c r="C37" s="4"/>
      <c r="D37" s="1"/>
      <c r="E37" s="1"/>
      <c r="F37" s="13"/>
      <c r="G37" s="13"/>
      <c r="H37" s="13"/>
      <c r="I37" s="14"/>
      <c r="J37" s="1"/>
      <c r="K37" s="1"/>
      <c r="L37" s="1"/>
      <c r="M37" s="58" t="s">
        <v>0</v>
      </c>
      <c r="N37" s="59" t="s">
        <v>18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ht="15.75" thickBot="1" x14ac:dyDescent="0.3">
      <c r="A38" s="1"/>
      <c r="B38" s="6"/>
      <c r="C38" s="13"/>
      <c r="D38" s="13"/>
      <c r="E38" s="18"/>
      <c r="F38" s="13"/>
      <c r="G38" s="13"/>
      <c r="H38" s="13"/>
      <c r="I38" s="1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ht="15" customHeight="1" thickBot="1" x14ac:dyDescent="0.3">
      <c r="A39" s="1"/>
      <c r="B39" s="6"/>
      <c r="C39" s="97" t="s">
        <v>23</v>
      </c>
      <c r="D39" s="98"/>
      <c r="E39" s="99">
        <f>'Entrada de dados'!H11</f>
        <v>27.393000000000001</v>
      </c>
      <c r="F39" s="100"/>
      <c r="G39" s="100"/>
      <c r="H39" s="19"/>
      <c r="I39" s="14"/>
      <c r="J39" s="1"/>
      <c r="K39" s="1"/>
      <c r="L39" s="1"/>
      <c r="M39" s="26">
        <v>-4.633</v>
      </c>
      <c r="N39" s="27">
        <v>-100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1:54" ht="15.75" thickBot="1" x14ac:dyDescent="0.3">
      <c r="A40" s="1"/>
      <c r="B40" s="6"/>
      <c r="C40" s="13"/>
      <c r="D40" s="22"/>
      <c r="E40" s="18"/>
      <c r="F40" s="13"/>
      <c r="G40" s="13"/>
      <c r="H40" s="13"/>
      <c r="I40" s="14"/>
      <c r="J40" s="1"/>
      <c r="K40" s="1"/>
      <c r="L40" s="1"/>
      <c r="M40" s="26">
        <v>-0.995</v>
      </c>
      <c r="N40" s="27">
        <v>-20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1:54" ht="15.75" thickBot="1" x14ac:dyDescent="0.3">
      <c r="A41" s="1"/>
      <c r="B41" s="6"/>
      <c r="C41" s="13"/>
      <c r="D41" s="62" t="s">
        <v>21</v>
      </c>
      <c r="E41" s="101">
        <f>E45+E46*G46+E47*G47+E48*G48+E49*G49+E50*G50+E51*G51+E52*G52+E53*G53+E54*G54</f>
        <v>499.98992399835862</v>
      </c>
      <c r="F41" s="102"/>
      <c r="G41" s="102"/>
      <c r="H41" s="23"/>
      <c r="I41" s="14"/>
      <c r="J41" s="1"/>
      <c r="K41" s="1"/>
      <c r="L41" s="1"/>
      <c r="M41" s="20">
        <v>0</v>
      </c>
      <c r="N41" s="21">
        <v>0</v>
      </c>
      <c r="O41" s="1"/>
      <c r="P41" s="1"/>
      <c r="Q41" s="1"/>
      <c r="R41" s="1"/>
      <c r="S41" s="1"/>
      <c r="T41" s="1"/>
      <c r="U41" s="1"/>
      <c r="V41" s="1"/>
      <c r="W41" s="13"/>
      <c r="X41" s="13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1:54" ht="15.75" thickBot="1" x14ac:dyDescent="0.3">
      <c r="A42" s="1"/>
      <c r="B42" s="6"/>
      <c r="C42" s="13"/>
      <c r="D42" s="64" t="s">
        <v>22</v>
      </c>
      <c r="E42" s="24">
        <f>E41</f>
        <v>499.98992399835862</v>
      </c>
      <c r="F42" s="13"/>
      <c r="G42" s="13"/>
      <c r="H42" s="13"/>
      <c r="I42" s="14"/>
      <c r="J42" s="1"/>
      <c r="K42" s="1"/>
      <c r="L42" s="1"/>
      <c r="M42" s="20">
        <v>5.2690000000000001</v>
      </c>
      <c r="N42" s="21">
        <v>100</v>
      </c>
      <c r="O42" s="1"/>
      <c r="P42" s="1"/>
      <c r="Q42" s="1"/>
      <c r="R42" s="1"/>
      <c r="S42" s="1"/>
      <c r="T42" s="1"/>
      <c r="U42" s="1"/>
      <c r="V42" s="1"/>
      <c r="W42" s="13"/>
      <c r="X42" s="13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 ht="15.75" thickBot="1" x14ac:dyDescent="0.3">
      <c r="A43" s="1"/>
      <c r="B43" s="6"/>
      <c r="C43" s="13"/>
      <c r="D43" s="64" t="s">
        <v>22</v>
      </c>
      <c r="E43" s="25">
        <f>E41</f>
        <v>499.98992399835862</v>
      </c>
      <c r="F43" s="13"/>
      <c r="G43" s="13"/>
      <c r="H43" s="13"/>
      <c r="I43" s="14"/>
      <c r="J43" s="1"/>
      <c r="K43" s="1"/>
      <c r="L43" s="1"/>
      <c r="M43" s="20">
        <v>21.847999999999999</v>
      </c>
      <c r="N43" s="21">
        <v>400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1:54" x14ac:dyDescent="0.25">
      <c r="A44" s="1"/>
      <c r="B44" s="6"/>
      <c r="C44" s="13"/>
      <c r="D44" s="13"/>
      <c r="E44" s="13"/>
      <c r="F44" s="13"/>
      <c r="G44" s="13"/>
      <c r="H44" s="13"/>
      <c r="I44" s="14"/>
      <c r="J44" s="1"/>
      <c r="K44" s="1"/>
      <c r="L44" s="1"/>
      <c r="M44" s="20">
        <v>42.918999999999997</v>
      </c>
      <c r="N44" s="21">
        <v>760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 x14ac:dyDescent="0.25">
      <c r="A45" s="1"/>
      <c r="B45" s="6"/>
      <c r="C45" s="13"/>
      <c r="D45" s="61" t="s">
        <v>1</v>
      </c>
      <c r="E45" s="29">
        <v>0</v>
      </c>
      <c r="F45" s="13"/>
      <c r="G45" s="13"/>
      <c r="H45" s="13"/>
      <c r="I45" s="14"/>
      <c r="J45" s="1"/>
      <c r="K45" s="1"/>
      <c r="L45" s="1"/>
      <c r="M45" s="48"/>
      <c r="N45" s="49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 ht="15.75" x14ac:dyDescent="0.3">
      <c r="A46" s="1"/>
      <c r="B46" s="6"/>
      <c r="C46" s="13"/>
      <c r="D46" s="61" t="s">
        <v>2</v>
      </c>
      <c r="E46" s="29">
        <v>19.78425</v>
      </c>
      <c r="F46" s="63" t="s">
        <v>11</v>
      </c>
      <c r="G46" s="94">
        <f>E39</f>
        <v>27.393000000000001</v>
      </c>
      <c r="H46" s="95"/>
      <c r="I46" s="14"/>
      <c r="J46" s="1"/>
      <c r="K46" s="1"/>
      <c r="L46" s="1"/>
      <c r="M46" s="34"/>
      <c r="N46" s="35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 ht="15.75" x14ac:dyDescent="0.3">
      <c r="A47" s="1"/>
      <c r="B47" s="6"/>
      <c r="C47" s="13"/>
      <c r="D47" s="61" t="s">
        <v>3</v>
      </c>
      <c r="E47" s="29">
        <v>-0.2001204</v>
      </c>
      <c r="F47" s="63" t="s">
        <v>12</v>
      </c>
      <c r="G47" s="94">
        <f>E39*E39</f>
        <v>750.37644900000009</v>
      </c>
      <c r="H47" s="95"/>
      <c r="I47" s="14"/>
      <c r="J47" s="1"/>
      <c r="K47" s="1"/>
      <c r="L47" s="1"/>
      <c r="M47" s="34"/>
      <c r="N47" s="35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54" ht="15.75" x14ac:dyDescent="0.3">
      <c r="A48" s="1"/>
      <c r="B48" s="6"/>
      <c r="C48" s="13"/>
      <c r="D48" s="61" t="s">
        <v>4</v>
      </c>
      <c r="E48" s="29">
        <v>1.0369690000000001E-2</v>
      </c>
      <c r="F48" s="63" t="s">
        <v>13</v>
      </c>
      <c r="G48" s="94">
        <f>E39*E39*E39</f>
        <v>20555.062067457002</v>
      </c>
      <c r="H48" s="95"/>
      <c r="I48" s="14"/>
      <c r="J48" s="1"/>
      <c r="K48" s="1"/>
      <c r="L48" s="1"/>
      <c r="M48" s="34"/>
      <c r="N48" s="35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 ht="15.75" x14ac:dyDescent="0.3">
      <c r="A49" s="1"/>
      <c r="B49" s="6"/>
      <c r="C49" s="13"/>
      <c r="D49" s="61" t="s">
        <v>5</v>
      </c>
      <c r="E49" s="29">
        <v>-2.5496870000000002E-4</v>
      </c>
      <c r="F49" s="63" t="s">
        <v>10</v>
      </c>
      <c r="G49" s="94">
        <f>E39*E39*E39*E39</f>
        <v>563064.81521384965</v>
      </c>
      <c r="H49" s="95"/>
      <c r="I49" s="1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1:54" ht="15.75" x14ac:dyDescent="0.3">
      <c r="A50" s="1"/>
      <c r="B50" s="6"/>
      <c r="C50" s="13"/>
      <c r="D50" s="61" t="s">
        <v>6</v>
      </c>
      <c r="E50" s="29">
        <v>3.5851530000000002E-6</v>
      </c>
      <c r="F50" s="63" t="s">
        <v>14</v>
      </c>
      <c r="G50" s="94">
        <f>E39*E39*E39*E39*E39</f>
        <v>15424034.483152984</v>
      </c>
      <c r="H50" s="95"/>
      <c r="I50" s="1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 ht="15.75" x14ac:dyDescent="0.3">
      <c r="A51" s="1"/>
      <c r="B51" s="6"/>
      <c r="C51" s="13"/>
      <c r="D51" s="61" t="s">
        <v>7</v>
      </c>
      <c r="E51" s="29">
        <v>-5.3442850000000003E-8</v>
      </c>
      <c r="F51" s="63" t="s">
        <v>15</v>
      </c>
      <c r="G51" s="94">
        <f>E39*E39*E39*E39*E39*E39</f>
        <v>422510576.59700972</v>
      </c>
      <c r="H51" s="95"/>
      <c r="I51" s="1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ht="15.75" x14ac:dyDescent="0.3">
      <c r="A52" s="1"/>
      <c r="B52" s="6"/>
      <c r="C52" s="13"/>
      <c r="D52" s="61" t="s">
        <v>8</v>
      </c>
      <c r="E52" s="29">
        <v>5.0998900000000001E-10</v>
      </c>
      <c r="F52" s="63" t="s">
        <v>16</v>
      </c>
      <c r="G52" s="94">
        <f>E39*E39*E39*E39*E39*E39*E39</f>
        <v>11573832224.721888</v>
      </c>
      <c r="H52" s="95"/>
      <c r="I52" s="1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 ht="15.75" x14ac:dyDescent="0.3">
      <c r="A53" s="1"/>
      <c r="B53" s="6"/>
      <c r="C53" s="13"/>
      <c r="D53" s="28"/>
      <c r="E53" s="32"/>
      <c r="F53" s="37"/>
      <c r="G53" s="96"/>
      <c r="H53" s="96"/>
      <c r="I53" s="14"/>
      <c r="J53" s="1"/>
      <c r="K53" s="1"/>
      <c r="L53" s="50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 ht="15.75" x14ac:dyDescent="0.3">
      <c r="A54" s="1"/>
      <c r="B54" s="6"/>
      <c r="C54" s="13"/>
      <c r="D54" s="30"/>
      <c r="E54" s="31"/>
      <c r="F54" s="45"/>
      <c r="G54" s="93"/>
      <c r="H54" s="93"/>
      <c r="I54" s="1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 ht="15.75" x14ac:dyDescent="0.3">
      <c r="A55" s="1"/>
      <c r="B55" s="6"/>
      <c r="C55" s="13"/>
      <c r="D55" s="30"/>
      <c r="E55" s="33"/>
      <c r="F55" s="45"/>
      <c r="G55" s="45"/>
      <c r="H55" s="46"/>
      <c r="I55" s="14"/>
      <c r="J55" s="1"/>
      <c r="K55" s="1"/>
      <c r="L55" s="51"/>
      <c r="M55" s="5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4" ht="15.75" x14ac:dyDescent="0.3">
      <c r="A56" s="1"/>
      <c r="B56" s="6"/>
      <c r="C56" s="13"/>
      <c r="D56" s="13"/>
      <c r="E56" s="13"/>
      <c r="F56" s="45"/>
      <c r="G56" s="45"/>
      <c r="H56" s="46"/>
      <c r="I56" s="1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4" ht="15.75" thickBot="1" x14ac:dyDescent="0.3">
      <c r="A57" s="1"/>
      <c r="B57" s="38"/>
      <c r="C57" s="39"/>
      <c r="D57" s="39"/>
      <c r="E57" s="39"/>
      <c r="F57" s="39"/>
      <c r="G57" s="39"/>
      <c r="H57" s="39"/>
      <c r="I57" s="4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4" x14ac:dyDescent="0.25">
      <c r="A58" s="1"/>
      <c r="B58" s="13"/>
      <c r="C58" s="13"/>
      <c r="D58" s="13"/>
      <c r="E58" s="13"/>
      <c r="F58" s="13"/>
      <c r="G58" s="13"/>
      <c r="H58" s="13"/>
      <c r="I58" s="1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1:54" x14ac:dyDescent="0.25">
      <c r="A59" s="1"/>
      <c r="B59" s="13"/>
      <c r="C59" s="13"/>
      <c r="D59" s="13"/>
      <c r="E59" s="13"/>
      <c r="F59" s="13"/>
      <c r="G59" s="13"/>
      <c r="H59" s="13"/>
      <c r="I59" s="1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1:54" x14ac:dyDescent="0.25">
      <c r="A60" s="1"/>
      <c r="B60" s="13"/>
      <c r="C60" s="13"/>
      <c r="D60" s="13"/>
      <c r="E60" s="13"/>
      <c r="F60" s="13"/>
      <c r="G60" s="13"/>
      <c r="H60" s="13"/>
      <c r="I60" s="1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1:54" x14ac:dyDescent="0.25">
      <c r="A61" s="1"/>
      <c r="B61" s="13"/>
      <c r="C61" s="13"/>
      <c r="D61" s="13"/>
      <c r="E61" s="13"/>
      <c r="F61" s="13"/>
      <c r="G61" s="13"/>
      <c r="H61" s="13"/>
      <c r="I61" s="1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3"/>
      <c r="X61" s="13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1:54" x14ac:dyDescent="0.25">
      <c r="A62" s="1"/>
      <c r="B62" s="13"/>
      <c r="C62" s="13"/>
      <c r="D62" s="13"/>
      <c r="E62" s="13"/>
      <c r="F62" s="13"/>
      <c r="G62" s="13"/>
      <c r="H62" s="13"/>
      <c r="I62" s="1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3"/>
      <c r="X62" s="13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1:54" ht="15.75" thickBot="1" x14ac:dyDescent="0.3">
      <c r="A63" s="1"/>
      <c r="B63" s="13"/>
      <c r="C63" s="13"/>
      <c r="D63" s="13"/>
      <c r="E63" s="13"/>
      <c r="F63" s="13"/>
      <c r="G63" s="13"/>
      <c r="H63" s="13"/>
      <c r="I63" s="1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3"/>
      <c r="X63" s="13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1:54" ht="15.75" thickBot="1" x14ac:dyDescent="0.3">
      <c r="A64" s="1"/>
      <c r="B64" s="3"/>
      <c r="C64" s="4"/>
      <c r="D64" s="4"/>
      <c r="E64" s="4"/>
      <c r="F64" s="4"/>
      <c r="G64" s="4"/>
      <c r="H64" s="4"/>
      <c r="I64" s="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3"/>
      <c r="X64" s="13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1:54" ht="16.5" thickBot="1" x14ac:dyDescent="0.35">
      <c r="A65" s="1"/>
      <c r="B65" s="6"/>
      <c r="C65" s="103" t="s">
        <v>31</v>
      </c>
      <c r="D65" s="104"/>
      <c r="E65" s="104"/>
      <c r="F65" s="13"/>
      <c r="G65" s="13"/>
      <c r="H65" s="13"/>
      <c r="I65" s="1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 ht="19.5" thickBot="1" x14ac:dyDescent="0.45">
      <c r="A66" s="1"/>
      <c r="B66" s="6"/>
      <c r="C66" s="54" t="s">
        <v>19</v>
      </c>
      <c r="D66" s="12"/>
      <c r="E66" s="55" t="s">
        <v>29</v>
      </c>
      <c r="F66" s="7"/>
      <c r="G66" s="47"/>
      <c r="H66" s="13"/>
      <c r="I66" s="1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 ht="16.5" thickBot="1" x14ac:dyDescent="0.35">
      <c r="A67" s="1"/>
      <c r="B67" s="6"/>
      <c r="C67" s="56" t="s">
        <v>20</v>
      </c>
      <c r="D67" s="12"/>
      <c r="E67" s="57" t="s">
        <v>30</v>
      </c>
      <c r="F67" s="13"/>
      <c r="G67" s="13"/>
      <c r="H67" s="13"/>
      <c r="I67" s="1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 ht="18.75" x14ac:dyDescent="0.4">
      <c r="A68" s="1"/>
      <c r="B68" s="6"/>
      <c r="C68" s="4"/>
      <c r="D68" s="1"/>
      <c r="E68" s="1"/>
      <c r="F68" s="13"/>
      <c r="G68" s="13"/>
      <c r="H68" s="13"/>
      <c r="I68" s="14"/>
      <c r="J68" s="1"/>
      <c r="K68" s="1"/>
      <c r="L68" s="1"/>
      <c r="M68" s="58" t="s">
        <v>0</v>
      </c>
      <c r="N68" s="59" t="s">
        <v>18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 ht="15.75" thickBot="1" x14ac:dyDescent="0.3">
      <c r="A69" s="1"/>
      <c r="B69" s="6"/>
      <c r="C69" s="13"/>
      <c r="D69" s="13"/>
      <c r="E69" s="18"/>
      <c r="F69" s="13"/>
      <c r="G69" s="13"/>
      <c r="H69" s="13"/>
      <c r="I69" s="1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1:54" ht="15.75" thickBot="1" x14ac:dyDescent="0.3">
      <c r="A70" s="1"/>
      <c r="B70" s="6"/>
      <c r="C70" s="97" t="s">
        <v>23</v>
      </c>
      <c r="D70" s="98"/>
      <c r="E70" s="99">
        <f>'Entrada de dados'!H11</f>
        <v>27.393000000000001</v>
      </c>
      <c r="F70" s="100"/>
      <c r="G70" s="100"/>
      <c r="H70" s="19"/>
      <c r="I70" s="14"/>
      <c r="J70" s="1"/>
      <c r="K70" s="1"/>
      <c r="L70" s="1"/>
      <c r="M70" s="26">
        <v>41.012</v>
      </c>
      <c r="N70" s="27">
        <v>730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 ht="15.75" thickBot="1" x14ac:dyDescent="0.3">
      <c r="A71" s="1"/>
      <c r="B71" s="6"/>
      <c r="C71" s="13"/>
      <c r="D71" s="22"/>
      <c r="E71" s="18"/>
      <c r="F71" s="13"/>
      <c r="G71" s="13"/>
      <c r="H71" s="13"/>
      <c r="I71" s="14"/>
      <c r="J71" s="1"/>
      <c r="K71" s="1"/>
      <c r="L71" s="1"/>
      <c r="M71" s="26">
        <v>42.280999999999999</v>
      </c>
      <c r="N71" s="27">
        <v>750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 ht="15.75" thickBot="1" x14ac:dyDescent="0.3">
      <c r="A72" s="1"/>
      <c r="B72" s="6"/>
      <c r="C72" s="13"/>
      <c r="D72" s="62" t="s">
        <v>21</v>
      </c>
      <c r="E72" s="101">
        <f>E76+E77*G77+E78*G78+E79*G79+E80*G80+E81*G81+E82*G82+E83*G83+E84*G84</f>
        <v>422.43514594167056</v>
      </c>
      <c r="F72" s="102"/>
      <c r="G72" s="102"/>
      <c r="H72" s="23"/>
      <c r="I72" s="14"/>
      <c r="J72" s="1"/>
      <c r="K72" s="1"/>
      <c r="L72" s="1"/>
      <c r="M72" s="20">
        <v>42.918999999999997</v>
      </c>
      <c r="N72" s="21">
        <v>760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 ht="15.75" thickBot="1" x14ac:dyDescent="0.3">
      <c r="A73" s="1"/>
      <c r="B73" s="6"/>
      <c r="C73" s="13"/>
      <c r="D73" s="64" t="s">
        <v>22</v>
      </c>
      <c r="E73" s="24">
        <f>E72</f>
        <v>422.43514594167056</v>
      </c>
      <c r="F73" s="13"/>
      <c r="G73" s="13"/>
      <c r="H73" s="13"/>
      <c r="I73" s="14"/>
      <c r="J73" s="1"/>
      <c r="K73" s="1"/>
      <c r="L73" s="1"/>
      <c r="M73" s="20">
        <v>51.877000000000002</v>
      </c>
      <c r="N73" s="21">
        <v>900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1:54" ht="15.75" thickBot="1" x14ac:dyDescent="0.3">
      <c r="A74" s="1"/>
      <c r="B74" s="6"/>
      <c r="C74" s="13"/>
      <c r="D74" s="64" t="s">
        <v>22</v>
      </c>
      <c r="E74" s="25">
        <f>E72</f>
        <v>422.43514594167056</v>
      </c>
      <c r="F74" s="13"/>
      <c r="G74" s="13"/>
      <c r="H74" s="13"/>
      <c r="I74" s="14"/>
      <c r="J74" s="1"/>
      <c r="K74" s="1"/>
      <c r="L74" s="1"/>
      <c r="M74" s="20">
        <v>57.953000000000003</v>
      </c>
      <c r="N74" s="21">
        <v>1000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 x14ac:dyDescent="0.25">
      <c r="A75" s="1"/>
      <c r="B75" s="6"/>
      <c r="C75" s="13"/>
      <c r="D75" s="13"/>
      <c r="E75" s="13"/>
      <c r="F75" s="13"/>
      <c r="G75" s="13"/>
      <c r="H75" s="13"/>
      <c r="I75" s="14"/>
      <c r="J75" s="1"/>
      <c r="K75" s="1"/>
      <c r="L75" s="1"/>
      <c r="M75" s="20">
        <v>69.552999999999997</v>
      </c>
      <c r="N75" s="21">
        <v>1200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1:54" x14ac:dyDescent="0.25">
      <c r="A76" s="1"/>
      <c r="B76" s="6"/>
      <c r="C76" s="13"/>
      <c r="D76" s="61" t="s">
        <v>1</v>
      </c>
      <c r="E76" s="52">
        <v>-3113.58187</v>
      </c>
      <c r="F76" s="13"/>
      <c r="G76" s="13"/>
      <c r="H76" s="13"/>
      <c r="I76" s="14"/>
      <c r="J76" s="1"/>
      <c r="K76" s="1"/>
      <c r="L76" s="1"/>
      <c r="M76" s="48"/>
      <c r="N76" s="49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ht="15.75" x14ac:dyDescent="0.3">
      <c r="A77" s="1"/>
      <c r="B77" s="6"/>
      <c r="C77" s="13"/>
      <c r="D77" s="61" t="s">
        <v>2</v>
      </c>
      <c r="E77" s="29">
        <v>300.54368399999998</v>
      </c>
      <c r="F77" s="63" t="s">
        <v>11</v>
      </c>
      <c r="G77" s="94">
        <f>E70</f>
        <v>27.393000000000001</v>
      </c>
      <c r="H77" s="95"/>
      <c r="I77" s="14"/>
      <c r="J77" s="1"/>
      <c r="K77" s="1"/>
      <c r="L77" s="1"/>
      <c r="M77" s="34"/>
      <c r="N77" s="35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spans="1:54" ht="15.75" x14ac:dyDescent="0.3">
      <c r="A78" s="1"/>
      <c r="B78" s="6"/>
      <c r="C78" s="13"/>
      <c r="D78" s="61" t="s">
        <v>3</v>
      </c>
      <c r="E78" s="29">
        <v>-9.9477323000000002</v>
      </c>
      <c r="F78" s="63" t="s">
        <v>12</v>
      </c>
      <c r="G78" s="94">
        <f>E70*E70</f>
        <v>750.37644900000009</v>
      </c>
      <c r="H78" s="95"/>
      <c r="I78" s="14"/>
      <c r="J78" s="1"/>
      <c r="K78" s="1"/>
      <c r="L78" s="1"/>
      <c r="M78" s="34"/>
      <c r="N78" s="35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1:54" ht="15.75" x14ac:dyDescent="0.3">
      <c r="A79" s="1"/>
      <c r="B79" s="6"/>
      <c r="C79" s="13"/>
      <c r="D79" s="61" t="s">
        <v>4</v>
      </c>
      <c r="E79" s="29">
        <v>0.17027663000000001</v>
      </c>
      <c r="F79" s="63" t="s">
        <v>13</v>
      </c>
      <c r="G79" s="94">
        <f>E70*E70*E70</f>
        <v>20555.062067457002</v>
      </c>
      <c r="H79" s="95"/>
      <c r="I79" s="14"/>
      <c r="J79" s="1"/>
      <c r="K79" s="1"/>
      <c r="L79" s="1"/>
      <c r="M79" s="34"/>
      <c r="N79" s="35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</row>
    <row r="80" spans="1:54" ht="15.75" x14ac:dyDescent="0.3">
      <c r="A80" s="1"/>
      <c r="B80" s="6"/>
      <c r="C80" s="13"/>
      <c r="D80" s="61" t="s">
        <v>5</v>
      </c>
      <c r="E80" s="29">
        <v>-1.43033468E-3</v>
      </c>
      <c r="F80" s="63" t="s">
        <v>10</v>
      </c>
      <c r="G80" s="94">
        <f>E70*E70*E70*E70</f>
        <v>563064.81521384965</v>
      </c>
      <c r="H80" s="95"/>
      <c r="I80" s="1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</row>
    <row r="81" spans="1:54" ht="15.75" x14ac:dyDescent="0.3">
      <c r="A81" s="1"/>
      <c r="B81" s="6"/>
      <c r="C81" s="13"/>
      <c r="D81" s="61" t="s">
        <v>6</v>
      </c>
      <c r="E81" s="29">
        <v>4.7388608399999999E-6</v>
      </c>
      <c r="F81" s="63" t="s">
        <v>14</v>
      </c>
      <c r="G81" s="94">
        <f>E70*E70*E70*E70*E70</f>
        <v>15424034.483152984</v>
      </c>
      <c r="H81" s="95"/>
      <c r="I81" s="1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</row>
    <row r="82" spans="1:54" ht="15.75" x14ac:dyDescent="0.3">
      <c r="A82" s="1"/>
      <c r="B82" s="6"/>
      <c r="C82" s="13"/>
      <c r="D82" s="28"/>
      <c r="E82" s="32"/>
      <c r="F82" s="37"/>
      <c r="G82" s="96"/>
      <c r="H82" s="96"/>
      <c r="I82" s="1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</row>
    <row r="83" spans="1:54" ht="15.75" x14ac:dyDescent="0.3">
      <c r="A83" s="1"/>
      <c r="B83" s="6"/>
      <c r="C83" s="13"/>
      <c r="D83" s="30"/>
      <c r="E83" s="31"/>
      <c r="F83" s="45"/>
      <c r="G83" s="93"/>
      <c r="H83" s="93"/>
      <c r="I83" s="1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</row>
    <row r="84" spans="1:54" ht="15.75" x14ac:dyDescent="0.3">
      <c r="A84" s="1"/>
      <c r="B84" s="6"/>
      <c r="C84" s="13"/>
      <c r="D84" s="30"/>
      <c r="E84" s="31"/>
      <c r="F84" s="45"/>
      <c r="G84" s="93"/>
      <c r="H84" s="93"/>
      <c r="I84" s="1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</row>
    <row r="85" spans="1:54" ht="15.75" x14ac:dyDescent="0.3">
      <c r="A85" s="1"/>
      <c r="B85" s="6"/>
      <c r="C85" s="13"/>
      <c r="D85" s="30"/>
      <c r="E85" s="31"/>
      <c r="F85" s="45"/>
      <c r="G85" s="93"/>
      <c r="H85" s="93"/>
      <c r="I85" s="1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</row>
    <row r="86" spans="1:54" ht="15.75" x14ac:dyDescent="0.3">
      <c r="A86" s="1"/>
      <c r="B86" s="6"/>
      <c r="C86" s="13"/>
      <c r="D86" s="30"/>
      <c r="E86" s="33"/>
      <c r="F86" s="45"/>
      <c r="G86" s="45"/>
      <c r="H86" s="46"/>
      <c r="I86" s="1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</row>
    <row r="87" spans="1:54" ht="15.75" x14ac:dyDescent="0.3">
      <c r="A87" s="1"/>
      <c r="B87" s="6"/>
      <c r="C87" s="13"/>
      <c r="D87" s="13"/>
      <c r="E87" s="13"/>
      <c r="F87" s="45"/>
      <c r="G87" s="45"/>
      <c r="H87" s="46"/>
      <c r="I87" s="1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</row>
    <row r="88" spans="1:54" ht="15.75" thickBot="1" x14ac:dyDescent="0.3">
      <c r="A88" s="1"/>
      <c r="B88" s="38"/>
      <c r="C88" s="39"/>
      <c r="D88" s="39"/>
      <c r="E88" s="39"/>
      <c r="F88" s="39"/>
      <c r="G88" s="39"/>
      <c r="H88" s="39"/>
      <c r="I88" s="4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</row>
    <row r="89" spans="1:5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</row>
    <row r="90" spans="1:5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spans="1:5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</row>
    <row r="92" spans="1:5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</row>
    <row r="93" spans="1:5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spans="1:5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1:5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spans="1:5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spans="1:5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</row>
    <row r="98" spans="1:5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1:5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1:5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</row>
    <row r="101" spans="1:5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</row>
    <row r="103" spans="1:5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</row>
    <row r="104" spans="1:5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</row>
    <row r="105" spans="1:5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</row>
    <row r="106" spans="1:5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</row>
    <row r="107" spans="1:5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</row>
    <row r="108" spans="1:5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</row>
    <row r="109" spans="1:5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</row>
    <row r="110" spans="1:5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</row>
    <row r="111" spans="1:5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</row>
    <row r="112" spans="1:5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</row>
    <row r="113" spans="1:5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</row>
    <row r="114" spans="1:5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</row>
    <row r="115" spans="1:5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</row>
    <row r="116" spans="1:5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</row>
    <row r="117" spans="1:5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</row>
    <row r="118" spans="1:5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spans="1:5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1:5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5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1:5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5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5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5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0" spans="1:5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</row>
    <row r="131" spans="1:5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</row>
    <row r="132" spans="1:5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</row>
    <row r="133" spans="1:5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</row>
    <row r="134" spans="1:5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</row>
    <row r="135" spans="1:5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</row>
    <row r="136" spans="1:5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</row>
    <row r="137" spans="1:5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</row>
    <row r="138" spans="1:5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</row>
    <row r="139" spans="1:5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</row>
    <row r="140" spans="1:5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</row>
    <row r="141" spans="1:5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</row>
    <row r="142" spans="1:5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</row>
    <row r="143" spans="1:5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</row>
    <row r="144" spans="1:5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</row>
    <row r="145" spans="1:5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</row>
    <row r="146" spans="1:5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</row>
    <row r="147" spans="1:5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</row>
    <row r="148" spans="1:5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</row>
    <row r="149" spans="1:5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</row>
    <row r="150" spans="1:5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</row>
    <row r="151" spans="1:5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</row>
    <row r="153" spans="1:5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</row>
    <row r="154" spans="1:5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</row>
    <row r="155" spans="1:5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</row>
    <row r="156" spans="1:5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</row>
    <row r="157" spans="1:5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</row>
    <row r="158" spans="1:5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</row>
    <row r="159" spans="1:5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</row>
    <row r="160" spans="1:5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</row>
    <row r="161" spans="1:5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</row>
    <row r="162" spans="1:5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</row>
    <row r="163" spans="1:5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</row>
    <row r="164" spans="1:5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</row>
    <row r="165" spans="1:5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</row>
    <row r="166" spans="1:5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</row>
    <row r="167" spans="1:5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</row>
    <row r="168" spans="1:5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</row>
    <row r="169" spans="1:5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</row>
    <row r="170" spans="1:5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</row>
    <row r="171" spans="1:5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</row>
    <row r="172" spans="1:5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</row>
    <row r="173" spans="1:5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</row>
    <row r="174" spans="1:5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</row>
    <row r="175" spans="1:5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</row>
    <row r="176" spans="1:5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spans="1:5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</row>
    <row r="178" spans="1:5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</row>
    <row r="179" spans="1:5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</row>
    <row r="180" spans="1:5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</row>
    <row r="181" spans="1:5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</row>
    <row r="182" spans="1:5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</row>
    <row r="183" spans="1:5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</row>
    <row r="184" spans="1:5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</row>
    <row r="185" spans="1:5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</row>
    <row r="186" spans="1:5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</row>
    <row r="187" spans="1:5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</row>
    <row r="188" spans="1:5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</row>
    <row r="189" spans="1:5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</row>
    <row r="190" spans="1:5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</row>
  </sheetData>
  <sheetProtection algorithmName="SHA-512" hashValue="AuQBK/VoGVqN+T3nNnxfuFd3VVRnGamB1zBHXo5jf7SEqvmhJospsZDxREt3KbtxIv4IV60WjR+W7QyYM3jraA==" saltValue="BaoT+vtZm014mL8nh4XiPQ==" spinCount="100000" sheet="1" objects="1" scenarios="1" selectLockedCells="1" selectUnlockedCells="1"/>
  <mergeCells count="43">
    <mergeCell ref="C3:E3"/>
    <mergeCell ref="C34:E34"/>
    <mergeCell ref="C65:E65"/>
    <mergeCell ref="C8:D8"/>
    <mergeCell ref="E8:G8"/>
    <mergeCell ref="E10:G10"/>
    <mergeCell ref="G15:H15"/>
    <mergeCell ref="G19:H19"/>
    <mergeCell ref="C39:D39"/>
    <mergeCell ref="E39:G39"/>
    <mergeCell ref="G20:H20"/>
    <mergeCell ref="G21:H21"/>
    <mergeCell ref="G22:H22"/>
    <mergeCell ref="G23:H23"/>
    <mergeCell ref="G51:H51"/>
    <mergeCell ref="G52:H52"/>
    <mergeCell ref="G53:H53"/>
    <mergeCell ref="E41:G41"/>
    <mergeCell ref="G46:H46"/>
    <mergeCell ref="G47:H47"/>
    <mergeCell ref="G48:H48"/>
    <mergeCell ref="G49:H49"/>
    <mergeCell ref="C70:D70"/>
    <mergeCell ref="E70:G70"/>
    <mergeCell ref="E72:G72"/>
    <mergeCell ref="G77:H77"/>
    <mergeCell ref="G78:H78"/>
    <mergeCell ref="T5:U5"/>
    <mergeCell ref="W5:X5"/>
    <mergeCell ref="Z5:AA5"/>
    <mergeCell ref="T4:AA4"/>
    <mergeCell ref="G85:H85"/>
    <mergeCell ref="G79:H79"/>
    <mergeCell ref="G80:H80"/>
    <mergeCell ref="G81:H81"/>
    <mergeCell ref="G82:H82"/>
    <mergeCell ref="G83:H83"/>
    <mergeCell ref="G84:H84"/>
    <mergeCell ref="G50:H50"/>
    <mergeCell ref="G54:H54"/>
    <mergeCell ref="G16:H16"/>
    <mergeCell ref="G17:H17"/>
    <mergeCell ref="G18:H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Entrada de dados</vt:lpstr>
      <vt:lpstr>J FeCo Milivoltagem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Toselli</dc:creator>
  <cp:lastModifiedBy>José Eduardo Toselli</cp:lastModifiedBy>
  <dcterms:created xsi:type="dcterms:W3CDTF">2017-08-20T11:44:45Z</dcterms:created>
  <dcterms:modified xsi:type="dcterms:W3CDTF">2020-02-29T20:03:18Z</dcterms:modified>
</cp:coreProperties>
</file>