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termo\Documents\Planilha Polinômio\Planilhas Prontas 2020 Fev\"/>
    </mc:Choice>
  </mc:AlternateContent>
  <xr:revisionPtr revIDLastSave="0" documentId="13_ncr:1_{EEB7638F-3B73-41A1-B5D6-689EAF7AA348}" xr6:coauthVersionLast="45" xr6:coauthVersionMax="45" xr10:uidLastSave="{00000000-0000-0000-0000-000000000000}"/>
  <bookViews>
    <workbookView xWindow="-120" yWindow="-120" windowWidth="20730" windowHeight="11160" tabRatio="791" xr2:uid="{00000000-000D-0000-FFFF-FFFF00000000}"/>
  </bookViews>
  <sheets>
    <sheet name="Entrada de dados" sheetId="27" r:id="rId1"/>
    <sheet name="R Milivoltagem" sheetId="23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1" i="23" l="1"/>
  <c r="E70" i="23"/>
  <c r="E39" i="23"/>
  <c r="E8" i="23"/>
  <c r="U16" i="23" l="1"/>
  <c r="G24" i="23"/>
  <c r="G111" i="23"/>
  <c r="G110" i="23"/>
  <c r="G109" i="23"/>
  <c r="G108" i="23"/>
  <c r="G81" i="23"/>
  <c r="G80" i="23"/>
  <c r="G79" i="23"/>
  <c r="G78" i="23"/>
  <c r="G77" i="23"/>
  <c r="G54" i="23"/>
  <c r="G53" i="23"/>
  <c r="G52" i="23"/>
  <c r="G51" i="23"/>
  <c r="G50" i="23"/>
  <c r="G49" i="23"/>
  <c r="G48" i="23"/>
  <c r="G47" i="23"/>
  <c r="G46" i="23"/>
  <c r="G23" i="23"/>
  <c r="G22" i="23"/>
  <c r="G21" i="23"/>
  <c r="G20" i="23"/>
  <c r="G19" i="23"/>
  <c r="G18" i="23"/>
  <c r="G17" i="23"/>
  <c r="G16" i="23"/>
  <c r="X15" i="23"/>
  <c r="U15" i="23"/>
  <c r="G15" i="23"/>
  <c r="X14" i="23"/>
  <c r="U14" i="23"/>
  <c r="X13" i="23"/>
  <c r="U13" i="23"/>
  <c r="X12" i="23"/>
  <c r="U12" i="23"/>
  <c r="AA11" i="23"/>
  <c r="X11" i="23"/>
  <c r="U11" i="23"/>
  <c r="AD10" i="23"/>
  <c r="AA10" i="23"/>
  <c r="X10" i="23"/>
  <c r="U10" i="23"/>
  <c r="AD9" i="23"/>
  <c r="AA9" i="23"/>
  <c r="X9" i="23"/>
  <c r="U9" i="23"/>
  <c r="AD8" i="23"/>
  <c r="AA8" i="23"/>
  <c r="X8" i="23"/>
  <c r="U8" i="23"/>
  <c r="AD7" i="23"/>
  <c r="AA7" i="23"/>
  <c r="X7" i="23"/>
  <c r="U7" i="23"/>
  <c r="AD6" i="23"/>
  <c r="AA6" i="23"/>
  <c r="X6" i="23"/>
  <c r="U6" i="23"/>
  <c r="AC5" i="23"/>
  <c r="Z5" i="23"/>
  <c r="W5" i="23"/>
  <c r="T5" i="23"/>
  <c r="T4" i="23"/>
  <c r="E103" i="23" l="1"/>
  <c r="E105" i="23" s="1"/>
  <c r="E72" i="23"/>
  <c r="E74" i="23" s="1"/>
  <c r="E10" i="23"/>
  <c r="E41" i="23"/>
  <c r="E42" i="23" s="1"/>
  <c r="E43" i="23" s="1"/>
  <c r="E12" i="23" l="1"/>
  <c r="H13" i="27"/>
  <c r="E104" i="23"/>
  <c r="E73" i="23"/>
  <c r="E11" i="23"/>
</calcChain>
</file>

<file path=xl/sharedStrings.xml><?xml version="1.0" encoding="utf-8"?>
<sst xmlns="http://schemas.openxmlformats.org/spreadsheetml/2006/main" count="142" uniqueCount="43">
  <si>
    <t>Milivoltagem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</si>
  <si>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</si>
  <si>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</si>
  <si>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</si>
  <si>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</si>
  <si>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</si>
  <si>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</si>
  <si>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</si>
  <si>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</si>
  <si>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</si>
  <si>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</si>
  <si>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</si>
  <si>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E^4</t>
  </si>
  <si>
    <t>E^1</t>
  </si>
  <si>
    <t>E^2</t>
  </si>
  <si>
    <t>E^3</t>
  </si>
  <si>
    <t>E^5</t>
  </si>
  <si>
    <t>E^6</t>
  </si>
  <si>
    <t>E^7</t>
  </si>
  <si>
    <t>E^8</t>
  </si>
  <si>
    <t>E^9</t>
  </si>
  <si>
    <t>E^10</t>
  </si>
  <si>
    <t>°C</t>
  </si>
  <si>
    <t>Temperatura Range</t>
  </si>
  <si>
    <t>Voltage Range</t>
  </si>
  <si>
    <t>T =</t>
  </si>
  <si>
    <t>Ttab =</t>
  </si>
  <si>
    <t>E (Valor mV Medição Laboratório) =</t>
  </si>
  <si>
    <t>T (Temperatura) =</t>
  </si>
  <si>
    <t>TERMOPAR TIPO S Norma E230 - 02 Table 46</t>
  </si>
  <si>
    <t>-50°C to 250,0°C</t>
  </si>
  <si>
    <t>250°C to 1200°C</t>
  </si>
  <si>
    <t>1064°C to 1664,5°C</t>
  </si>
  <si>
    <t>1664,5°C to 1768,1°C</t>
  </si>
  <si>
    <t>TERMOPAR TIPO R Norma E230 - 02 Table 46</t>
  </si>
  <si>
    <t>-0,226 mV to 1,923 mV</t>
  </si>
  <si>
    <t>1,923 mV to 13,228 mV</t>
  </si>
  <si>
    <t>11,361 mV to 19,739 mV</t>
  </si>
  <si>
    <t>19,739 mV to 21,102 mV</t>
  </si>
  <si>
    <t>ENTRADA DE DADOS PARA TODAS AS PLANILHAS</t>
  </si>
  <si>
    <t>Mv</t>
  </si>
  <si>
    <t>E (mV) = Entre Valor</t>
  </si>
  <si>
    <t>TIPO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</si>
</sst>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0000000000000"/>
    <numFmt numFmtId="165" formatCode="0.000000"/>
    <numFmt numFmtId="166" formatCode="0.0000000E+00"/>
    <numFmt numFmtId="167" formatCode="0.0"/>
    <numFmt numFmtId="168" formatCode="0.000000000000000000000000000000"/>
    <numFmt numFmtId="169" formatCode="0.0000000000E+00"/>
    <numFmt numFmtId="170" formatCode="0.0000"/>
    <numFmt numFmtId="171" formatCode="0.0000000000"/>
    <numFmt numFmtId="172" formatCode="0.00000000000E+00"/>
    <numFmt numFmtId="173" formatCode="0.000000000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sz val="9"/>
      <color theme="1"/>
      <name val="Arial Black"/>
      <family val="2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0"/>
      <name val="Arial Black"/>
      <family val="2"/>
    </font>
    <font>
      <sz val="11"/>
      <color theme="0"/>
      <name val="Arial Black"/>
      <family val="2"/>
    </font>
    <font>
      <b/>
      <sz val="11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18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97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11" xfId="0" applyFill="1" applyBorder="1" applyProtection="1">
      <protection hidden="1"/>
    </xf>
    <xf numFmtId="0" fontId="0" fillId="2" borderId="12" xfId="0" applyFill="1" applyBorder="1" applyProtection="1">
      <protection hidden="1"/>
    </xf>
    <xf numFmtId="0" fontId="0" fillId="2" borderId="13" xfId="0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2" fillId="2" borderId="7" xfId="0" applyFont="1" applyFill="1" applyBorder="1" applyAlignment="1" applyProtection="1">
      <protection hidden="1"/>
    </xf>
    <xf numFmtId="0" fontId="8" fillId="2" borderId="0" xfId="0" applyFont="1" applyFill="1" applyBorder="1" applyAlignment="1" applyProtection="1">
      <protection hidden="1"/>
    </xf>
    <xf numFmtId="0" fontId="8" fillId="2" borderId="0" xfId="0" applyFont="1" applyFill="1" applyBorder="1" applyProtection="1">
      <protection hidden="1"/>
    </xf>
    <xf numFmtId="0" fontId="8" fillId="2" borderId="9" xfId="0" applyFont="1" applyFill="1" applyBorder="1" applyProtection="1">
      <protection hidden="1"/>
    </xf>
    <xf numFmtId="0" fontId="8" fillId="2" borderId="0" xfId="0" applyFont="1" applyFill="1" applyProtection="1">
      <protection hidden="1"/>
    </xf>
    <xf numFmtId="0" fontId="3" fillId="2" borderId="0" xfId="0" applyFont="1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0" fillId="2" borderId="9" xfId="0" applyFill="1" applyBorder="1" applyProtection="1">
      <protection hidden="1"/>
    </xf>
    <xf numFmtId="0" fontId="0" fillId="2" borderId="5" xfId="0" applyFill="1" applyBorder="1" applyProtection="1">
      <protection hidden="1"/>
    </xf>
    <xf numFmtId="0" fontId="0" fillId="2" borderId="0" xfId="0" quotePrefix="1" applyFill="1" applyBorder="1" applyAlignment="1" applyProtection="1">
      <alignment horizontal="center" vertical="center"/>
      <protection hidden="1"/>
    </xf>
    <xf numFmtId="168" fontId="0" fillId="2" borderId="7" xfId="0" quotePrefix="1" applyNumberFormat="1" applyFill="1" applyBorder="1" applyAlignment="1" applyProtection="1">
      <alignment horizontal="left" vertical="center"/>
      <protection hidden="1"/>
    </xf>
    <xf numFmtId="170" fontId="1" fillId="6" borderId="5" xfId="0" applyNumberFormat="1" applyFont="1" applyFill="1" applyBorder="1" applyAlignment="1" applyProtection="1">
      <alignment horizontal="center" vertical="center"/>
      <protection hidden="1"/>
    </xf>
    <xf numFmtId="0" fontId="1" fillId="6" borderId="5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168" fontId="0" fillId="2" borderId="7" xfId="0" quotePrefix="1" applyNumberFormat="1" applyFill="1" applyBorder="1" applyAlignment="1" applyProtection="1">
      <alignment vertical="center"/>
      <protection hidden="1"/>
    </xf>
    <xf numFmtId="2" fontId="0" fillId="4" borderId="8" xfId="0" quotePrefix="1" applyNumberFormat="1" applyFill="1" applyBorder="1" applyAlignment="1" applyProtection="1">
      <alignment horizontal="left" vertical="center"/>
      <protection hidden="1"/>
    </xf>
    <xf numFmtId="167" fontId="0" fillId="5" borderId="1" xfId="0" quotePrefix="1" applyNumberFormat="1" applyFill="1" applyBorder="1" applyAlignment="1" applyProtection="1">
      <alignment horizontal="left" vertical="center"/>
      <protection hidden="1"/>
    </xf>
    <xf numFmtId="170" fontId="1" fillId="5" borderId="5" xfId="0" applyNumberFormat="1" applyFont="1" applyFill="1" applyBorder="1" applyAlignment="1" applyProtection="1">
      <alignment horizontal="center" vertical="center"/>
      <protection hidden="1"/>
    </xf>
    <xf numFmtId="0" fontId="1" fillId="5" borderId="5" xfId="0" applyFont="1" applyFill="1" applyBorder="1" applyAlignment="1" applyProtection="1">
      <alignment horizontal="center" vertical="center"/>
      <protection hidden="1"/>
    </xf>
    <xf numFmtId="0" fontId="3" fillId="2" borderId="17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170" fontId="1" fillId="2" borderId="0" xfId="0" applyNumberFormat="1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right" vertical="center"/>
      <protection hidden="1"/>
    </xf>
    <xf numFmtId="0" fontId="3" fillId="2" borderId="17" xfId="0" applyFont="1" applyFill="1" applyBorder="1" applyAlignment="1" applyProtection="1">
      <alignment horizontal="center"/>
      <protection hidden="1"/>
    </xf>
    <xf numFmtId="164" fontId="0" fillId="2" borderId="17" xfId="0" applyNumberFormat="1" applyFill="1" applyBorder="1" applyAlignment="1" applyProtection="1">
      <alignment horizontal="left"/>
      <protection hidden="1"/>
    </xf>
    <xf numFmtId="0" fontId="3" fillId="2" borderId="12" xfId="0" applyFont="1" applyFill="1" applyBorder="1" applyAlignment="1" applyProtection="1">
      <alignment horizontal="center"/>
      <protection hidden="1"/>
    </xf>
    <xf numFmtId="164" fontId="0" fillId="2" borderId="12" xfId="0" applyNumberFormat="1" applyFill="1" applyBorder="1" applyAlignment="1" applyProtection="1">
      <alignment horizontal="left"/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164" fontId="0" fillId="2" borderId="0" xfId="0" applyNumberFormat="1" applyFill="1" applyBorder="1" applyAlignment="1" applyProtection="1">
      <alignment horizontal="left"/>
      <protection hidden="1"/>
    </xf>
    <xf numFmtId="0" fontId="2" fillId="2" borderId="0" xfId="0" applyFont="1" applyFill="1" applyBorder="1" applyAlignment="1" applyProtection="1">
      <protection hidden="1"/>
    </xf>
    <xf numFmtId="170" fontId="1" fillId="2" borderId="17" xfId="0" applyNumberFormat="1" applyFont="1" applyFill="1" applyBorder="1" applyAlignment="1" applyProtection="1">
      <alignment horizontal="center" vertical="center"/>
      <protection hidden="1"/>
    </xf>
    <xf numFmtId="0" fontId="1" fillId="2" borderId="17" xfId="0" applyFont="1" applyFill="1" applyBorder="1" applyAlignment="1" applyProtection="1">
      <alignment horizontal="center" vertical="center"/>
      <protection hidden="1"/>
    </xf>
    <xf numFmtId="166" fontId="0" fillId="2" borderId="0" xfId="0" applyNumberFormat="1" applyFill="1" applyProtection="1">
      <protection hidden="1"/>
    </xf>
    <xf numFmtId="170" fontId="0" fillId="2" borderId="0" xfId="0" applyNumberFormat="1" applyFill="1" applyBorder="1" applyAlignment="1" applyProtection="1">
      <alignment vertical="center"/>
      <protection hidden="1"/>
    </xf>
    <xf numFmtId="169" fontId="0" fillId="2" borderId="0" xfId="0" applyNumberFormat="1" applyFill="1" applyBorder="1" applyAlignment="1" applyProtection="1">
      <alignment horizontal="center" vertical="center"/>
      <protection hidden="1"/>
    </xf>
    <xf numFmtId="165" fontId="5" fillId="11" borderId="2" xfId="0" quotePrefix="1" applyNumberFormat="1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Protection="1">
      <protection hidden="1"/>
    </xf>
    <xf numFmtId="0" fontId="3" fillId="9" borderId="18" xfId="0" applyFont="1" applyFill="1" applyBorder="1" applyAlignment="1" applyProtection="1">
      <alignment horizontal="center" vertical="center"/>
      <protection hidden="1"/>
    </xf>
    <xf numFmtId="0" fontId="3" fillId="9" borderId="5" xfId="0" applyFont="1" applyFill="1" applyBorder="1" applyAlignment="1" applyProtection="1">
      <alignment horizontal="center" vertical="center"/>
      <protection hidden="1"/>
    </xf>
    <xf numFmtId="0" fontId="3" fillId="7" borderId="8" xfId="0" applyFont="1" applyFill="1" applyBorder="1" applyAlignment="1" applyProtection="1">
      <alignment horizontal="right"/>
      <protection hidden="1"/>
    </xf>
    <xf numFmtId="0" fontId="3" fillId="7" borderId="8" xfId="0" quotePrefix="1" applyFont="1" applyFill="1" applyBorder="1" applyAlignment="1" applyProtection="1">
      <alignment horizontal="center" vertical="center"/>
      <protection hidden="1"/>
    </xf>
    <xf numFmtId="0" fontId="3" fillId="7" borderId="1" xfId="0" applyFont="1" applyFill="1" applyBorder="1" applyAlignment="1" applyProtection="1">
      <alignment horizontal="right"/>
      <protection hidden="1"/>
    </xf>
    <xf numFmtId="0" fontId="3" fillId="7" borderId="1" xfId="0" quotePrefix="1" applyFont="1" applyFill="1" applyBorder="1" applyAlignment="1" applyProtection="1">
      <alignment horizontal="center" vertical="center"/>
      <protection hidden="1"/>
    </xf>
    <xf numFmtId="0" fontId="3" fillId="7" borderId="1" xfId="0" applyFont="1" applyFill="1" applyBorder="1" applyAlignment="1" applyProtection="1">
      <alignment horizontal="center" vertical="center"/>
      <protection hidden="1"/>
    </xf>
    <xf numFmtId="171" fontId="0" fillId="2" borderId="17" xfId="0" applyNumberFormat="1" applyFill="1" applyBorder="1" applyAlignment="1" applyProtection="1">
      <alignment horizontal="center" vertical="center"/>
      <protection hidden="1"/>
    </xf>
    <xf numFmtId="171" fontId="0" fillId="2" borderId="0" xfId="0" applyNumberFormat="1" applyFill="1" applyBorder="1" applyAlignment="1" applyProtection="1">
      <alignment horizontal="center" vertical="center"/>
      <protection hidden="1"/>
    </xf>
    <xf numFmtId="0" fontId="3" fillId="7" borderId="5" xfId="0" applyFont="1" applyFill="1" applyBorder="1" applyAlignment="1" applyProtection="1">
      <alignment horizontal="center" vertical="center"/>
      <protection hidden="1"/>
    </xf>
    <xf numFmtId="0" fontId="3" fillId="7" borderId="5" xfId="0" applyFont="1" applyFill="1" applyBorder="1" applyAlignment="1" applyProtection="1">
      <alignment horizontal="center"/>
      <protection hidden="1"/>
    </xf>
    <xf numFmtId="0" fontId="0" fillId="2" borderId="18" xfId="0" applyFill="1" applyBorder="1" applyProtection="1">
      <protection hidden="1"/>
    </xf>
    <xf numFmtId="0" fontId="7" fillId="10" borderId="10" xfId="0" applyFont="1" applyFill="1" applyBorder="1" applyAlignment="1" applyProtection="1">
      <alignment horizontal="center"/>
      <protection hidden="1"/>
    </xf>
    <xf numFmtId="0" fontId="7" fillId="10" borderId="5" xfId="0" applyFont="1" applyFill="1" applyBorder="1" applyAlignment="1" applyProtection="1">
      <alignment horizontal="center" vertical="center"/>
      <protection hidden="1"/>
    </xf>
    <xf numFmtId="172" fontId="0" fillId="4" borderId="18" xfId="0" applyNumberFormat="1" applyFill="1" applyBorder="1" applyAlignment="1" applyProtection="1">
      <alignment horizontal="center" vertical="center"/>
      <protection hidden="1"/>
    </xf>
    <xf numFmtId="172" fontId="0" fillId="4" borderId="5" xfId="0" applyNumberFormat="1" applyFill="1" applyBorder="1" applyAlignment="1" applyProtection="1">
      <alignment horizontal="center" vertical="center"/>
      <protection hidden="1"/>
    </xf>
    <xf numFmtId="172" fontId="0" fillId="2" borderId="17" xfId="0" applyNumberFormat="1" applyFill="1" applyBorder="1" applyProtection="1">
      <protection hidden="1"/>
    </xf>
    <xf numFmtId="172" fontId="0" fillId="2" borderId="17" xfId="0" applyNumberFormat="1" applyFill="1" applyBorder="1" applyAlignment="1" applyProtection="1">
      <alignment horizontal="center" vertical="center"/>
      <protection hidden="1"/>
    </xf>
    <xf numFmtId="172" fontId="0" fillId="2" borderId="0" xfId="0" applyNumberFormat="1" applyFill="1" applyBorder="1" applyAlignment="1" applyProtection="1">
      <alignment horizontal="center" vertical="center"/>
      <protection hidden="1"/>
    </xf>
    <xf numFmtId="172" fontId="0" fillId="2" borderId="0" xfId="0" applyNumberFormat="1" applyFill="1" applyBorder="1" applyProtection="1">
      <protection hidden="1"/>
    </xf>
    <xf numFmtId="0" fontId="3" fillId="7" borderId="2" xfId="0" applyFont="1" applyFill="1" applyBorder="1" applyAlignment="1" applyProtection="1">
      <alignment horizontal="center" vertical="center"/>
      <protection hidden="1"/>
    </xf>
    <xf numFmtId="0" fontId="9" fillId="12" borderId="11" xfId="0" applyFont="1" applyFill="1" applyBorder="1" applyProtection="1">
      <protection hidden="1"/>
    </xf>
    <xf numFmtId="0" fontId="9" fillId="12" borderId="12" xfId="0" applyFont="1" applyFill="1" applyBorder="1" applyProtection="1">
      <protection hidden="1"/>
    </xf>
    <xf numFmtId="0" fontId="9" fillId="12" borderId="13" xfId="0" applyFont="1" applyFill="1" applyBorder="1" applyProtection="1">
      <protection hidden="1"/>
    </xf>
    <xf numFmtId="0" fontId="9" fillId="12" borderId="7" xfId="0" applyFont="1" applyFill="1" applyBorder="1" applyProtection="1">
      <protection hidden="1"/>
    </xf>
    <xf numFmtId="0" fontId="9" fillId="12" borderId="0" xfId="0" applyFont="1" applyFill="1" applyBorder="1" applyProtection="1">
      <protection hidden="1"/>
    </xf>
    <xf numFmtId="0" fontId="9" fillId="12" borderId="9" xfId="0" applyFont="1" applyFill="1" applyBorder="1" applyProtection="1">
      <protection hidden="1"/>
    </xf>
    <xf numFmtId="0" fontId="9" fillId="12" borderId="14" xfId="0" applyFont="1" applyFill="1" applyBorder="1" applyProtection="1">
      <protection hidden="1"/>
    </xf>
    <xf numFmtId="0" fontId="0" fillId="12" borderId="0" xfId="0" applyFill="1" applyBorder="1" applyProtection="1">
      <protection hidden="1"/>
    </xf>
    <xf numFmtId="0" fontId="0" fillId="12" borderId="9" xfId="0" applyFill="1" applyBorder="1" applyProtection="1">
      <protection hidden="1"/>
    </xf>
    <xf numFmtId="165" fontId="10" fillId="12" borderId="7" xfId="0" quotePrefix="1" applyNumberFormat="1" applyFont="1" applyFill="1" applyBorder="1" applyAlignment="1" applyProtection="1">
      <alignment vertical="center"/>
      <protection hidden="1"/>
    </xf>
    <xf numFmtId="165" fontId="5" fillId="12" borderId="0" xfId="0" quotePrefix="1" applyNumberFormat="1" applyFont="1" applyFill="1" applyBorder="1" applyAlignment="1" applyProtection="1">
      <alignment vertical="center"/>
      <protection hidden="1"/>
    </xf>
    <xf numFmtId="0" fontId="1" fillId="12" borderId="9" xfId="0" applyFont="1" applyFill="1" applyBorder="1" applyProtection="1">
      <protection hidden="1"/>
    </xf>
    <xf numFmtId="170" fontId="10" fillId="12" borderId="7" xfId="0" quotePrefix="1" applyNumberFormat="1" applyFont="1" applyFill="1" applyBorder="1" applyAlignment="1" applyProtection="1">
      <alignment vertical="center"/>
      <protection hidden="1"/>
    </xf>
    <xf numFmtId="170" fontId="5" fillId="12" borderId="0" xfId="0" quotePrefix="1" applyNumberFormat="1" applyFont="1" applyFill="1" applyBorder="1" applyAlignment="1" applyProtection="1">
      <alignment vertical="center"/>
      <protection hidden="1"/>
    </xf>
    <xf numFmtId="0" fontId="0" fillId="12" borderId="15" xfId="0" applyFill="1" applyBorder="1" applyProtection="1">
      <protection hidden="1"/>
    </xf>
    <xf numFmtId="0" fontId="0" fillId="12" borderId="16" xfId="0" applyFill="1" applyBorder="1" applyProtection="1"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Protection="1">
      <protection hidden="1"/>
    </xf>
    <xf numFmtId="173" fontId="5" fillId="10" borderId="2" xfId="0" quotePrefix="1" applyNumberFormat="1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Protection="1">
      <protection hidden="1"/>
    </xf>
    <xf numFmtId="0" fontId="0" fillId="0" borderId="0" xfId="0" applyFill="1" applyProtection="1">
      <protection hidden="1"/>
    </xf>
    <xf numFmtId="0" fontId="3" fillId="8" borderId="2" xfId="0" applyFont="1" applyFill="1" applyBorder="1" applyAlignment="1" applyProtection="1">
      <alignment horizontal="center" vertical="center"/>
      <protection hidden="1"/>
    </xf>
    <xf numFmtId="0" fontId="3" fillId="8" borderId="3" xfId="0" applyFont="1" applyFill="1" applyBorder="1" applyAlignment="1" applyProtection="1">
      <alignment horizontal="center" vertical="center"/>
      <protection hidden="1"/>
    </xf>
    <xf numFmtId="0" fontId="1" fillId="3" borderId="2" xfId="0" applyFont="1" applyFill="1" applyBorder="1" applyAlignment="1" applyProtection="1">
      <alignment horizontal="center"/>
      <protection hidden="1"/>
    </xf>
    <xf numFmtId="0" fontId="1" fillId="3" borderId="4" xfId="0" applyFont="1" applyFill="1" applyBorder="1" applyAlignment="1" applyProtection="1">
      <alignment horizontal="center"/>
      <protection hidden="1"/>
    </xf>
    <xf numFmtId="0" fontId="1" fillId="3" borderId="3" xfId="0" applyFont="1" applyFill="1" applyBorder="1" applyAlignment="1" applyProtection="1">
      <alignment horizontal="center"/>
      <protection hidden="1"/>
    </xf>
    <xf numFmtId="0" fontId="6" fillId="10" borderId="2" xfId="0" applyFont="1" applyFill="1" applyBorder="1" applyAlignment="1" applyProtection="1">
      <alignment horizontal="center"/>
      <protection hidden="1"/>
    </xf>
    <xf numFmtId="0" fontId="6" fillId="10" borderId="4" xfId="0" applyFont="1" applyFill="1" applyBorder="1" applyAlignment="1" applyProtection="1">
      <alignment horizontal="center"/>
      <protection hidden="1"/>
    </xf>
    <xf numFmtId="0" fontId="6" fillId="10" borderId="3" xfId="0" applyFont="1" applyFill="1" applyBorder="1" applyAlignment="1" applyProtection="1">
      <alignment horizontal="center"/>
      <protection hidden="1"/>
    </xf>
    <xf numFmtId="164" fontId="0" fillId="2" borderId="0" xfId="0" applyNumberFormat="1" applyFill="1" applyBorder="1" applyAlignment="1" applyProtection="1">
      <alignment horizontal="center" vertical="center"/>
      <protection hidden="1"/>
    </xf>
    <xf numFmtId="0" fontId="3" fillId="7" borderId="2" xfId="0" applyFont="1" applyFill="1" applyBorder="1" applyAlignment="1" applyProtection="1">
      <alignment horizontal="center" vertical="center"/>
      <protection hidden="1"/>
    </xf>
    <xf numFmtId="0" fontId="3" fillId="7" borderId="3" xfId="0" applyFont="1" applyFill="1" applyBorder="1" applyAlignment="1" applyProtection="1">
      <alignment horizontal="center" vertical="center"/>
      <protection hidden="1"/>
    </xf>
    <xf numFmtId="168" fontId="0" fillId="4" borderId="2" xfId="0" quotePrefix="1" applyNumberFormat="1" applyFill="1" applyBorder="1" applyAlignment="1" applyProtection="1">
      <alignment horizontal="left" vertical="center"/>
      <protection hidden="1"/>
    </xf>
    <xf numFmtId="168" fontId="0" fillId="4" borderId="4" xfId="0" quotePrefix="1" applyNumberFormat="1" applyFill="1" applyBorder="1" applyAlignment="1" applyProtection="1">
      <alignment horizontal="left" vertical="center"/>
      <protection hidden="1"/>
    </xf>
    <xf numFmtId="164" fontId="0" fillId="4" borderId="10" xfId="0" applyNumberFormat="1" applyFill="1" applyBorder="1" applyAlignment="1" applyProtection="1">
      <alignment horizontal="center" vertical="center"/>
      <protection hidden="1"/>
    </xf>
    <xf numFmtId="164" fontId="0" fillId="4" borderId="6" xfId="0" applyNumberFormat="1" applyFill="1" applyBorder="1" applyAlignment="1" applyProtection="1">
      <alignment horizontal="center" vertical="center"/>
      <protection hidden="1"/>
    </xf>
    <xf numFmtId="164" fontId="0" fillId="2" borderId="17" xfId="0" applyNumberFormat="1" applyFill="1" applyBorder="1" applyAlignment="1" applyProtection="1">
      <alignment horizontal="center" vertical="center"/>
      <protection hidden="1"/>
    </xf>
    <xf numFmtId="165" fontId="5" fillId="11" borderId="2" xfId="0" quotePrefix="1" applyNumberFormat="1" applyFont="1" applyFill="1" applyBorder="1" applyAlignment="1" applyProtection="1">
      <alignment horizontal="center" vertical="center"/>
      <protection hidden="1"/>
    </xf>
    <xf numFmtId="165" fontId="5" fillId="11" borderId="4" xfId="0" quotePrefix="1" applyNumberFormat="1" applyFont="1" applyFill="1" applyBorder="1" applyAlignment="1" applyProtection="1">
      <alignment horizontal="center" vertical="center"/>
      <protection hidden="1"/>
    </xf>
    <xf numFmtId="0" fontId="6" fillId="10" borderId="5" xfId="0" applyFont="1" applyFill="1" applyBorder="1" applyAlignment="1" applyProtection="1">
      <alignment horizontal="center"/>
      <protection hidden="1"/>
    </xf>
    <xf numFmtId="0" fontId="3" fillId="9" borderId="18" xfId="0" quotePrefix="1" applyFont="1" applyFill="1" applyBorder="1" applyAlignment="1" applyProtection="1">
      <alignment horizontal="center" vertical="center"/>
      <protection hidden="1"/>
    </xf>
    <xf numFmtId="0" fontId="3" fillId="9" borderId="5" xfId="0" quotePrefix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7BE62"/>
      <color rgb="FFFFFF97"/>
      <color rgb="FF85DFFF"/>
      <color rgb="FF009ED6"/>
      <color rgb="FFFFE181"/>
      <color rgb="FFE2AC00"/>
      <color rgb="FFFFFFCC"/>
      <color rgb="FFFFFFE7"/>
      <color rgb="FFB3EBFF"/>
      <color rgb="FF008B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2</xdr:row>
      <xdr:rowOff>28575</xdr:rowOff>
    </xdr:from>
    <xdr:to>
      <xdr:col>13</xdr:col>
      <xdr:colOff>352425</xdr:colOff>
      <xdr:row>7</xdr:row>
      <xdr:rowOff>180975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6BCC610B-EB24-4A32-B4AA-9BB6C7539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409575"/>
          <a:ext cx="8220075" cy="1123950"/>
        </a:xfrm>
        <a:prstGeom prst="rect">
          <a:avLst/>
        </a:prstGeom>
      </xdr:spPr>
    </xdr:pic>
    <xdr:clientData/>
  </xdr:twoCellAnchor>
  <xdr:twoCellAnchor editAs="oneCell">
    <xdr:from>
      <xdr:col>4</xdr:col>
      <xdr:colOff>104775</xdr:colOff>
      <xdr:row>15</xdr:row>
      <xdr:rowOff>19050</xdr:rowOff>
    </xdr:from>
    <xdr:to>
      <xdr:col>13</xdr:col>
      <xdr:colOff>85725</xdr:colOff>
      <xdr:row>29</xdr:row>
      <xdr:rowOff>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E8904018-CD19-4D3A-BBB8-4462050D1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5" y="2952750"/>
          <a:ext cx="7534275" cy="2647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83819</xdr:colOff>
      <xdr:row>3</xdr:row>
      <xdr:rowOff>222022</xdr:rowOff>
    </xdr:from>
    <xdr:to>
      <xdr:col>8</xdr:col>
      <xdr:colOff>295275</xdr:colOff>
      <xdr:row>5</xdr:row>
      <xdr:rowOff>22860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8219" y="603022"/>
          <a:ext cx="3162301" cy="235178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</xdr:colOff>
      <xdr:row>34</xdr:row>
      <xdr:rowOff>213360</xdr:rowOff>
    </xdr:from>
    <xdr:to>
      <xdr:col>8</xdr:col>
      <xdr:colOff>280036</xdr:colOff>
      <xdr:row>36</xdr:row>
      <xdr:rowOff>14198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2980" y="6751320"/>
          <a:ext cx="3162301" cy="235178"/>
        </a:xfrm>
        <a:prstGeom prst="rect">
          <a:avLst/>
        </a:prstGeom>
      </xdr:spPr>
    </xdr:pic>
    <xdr:clientData/>
  </xdr:twoCellAnchor>
  <xdr:twoCellAnchor editAs="oneCell">
    <xdr:from>
      <xdr:col>5</xdr:col>
      <xdr:colOff>91440</xdr:colOff>
      <xdr:row>66</xdr:row>
      <xdr:rowOff>7620</xdr:rowOff>
    </xdr:from>
    <xdr:to>
      <xdr:col>8</xdr:col>
      <xdr:colOff>302896</xdr:colOff>
      <xdr:row>67</xdr:row>
      <xdr:rowOff>37058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12824460"/>
          <a:ext cx="3162301" cy="235178"/>
        </a:xfrm>
        <a:prstGeom prst="rect">
          <a:avLst/>
        </a:prstGeom>
      </xdr:spPr>
    </xdr:pic>
    <xdr:clientData/>
  </xdr:twoCellAnchor>
  <xdr:oneCellAnchor>
    <xdr:from>
      <xdr:col>5</xdr:col>
      <xdr:colOff>91440</xdr:colOff>
      <xdr:row>97</xdr:row>
      <xdr:rowOff>7620</xdr:rowOff>
    </xdr:from>
    <xdr:ext cx="3162301" cy="235178"/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18882360"/>
          <a:ext cx="3162301" cy="235178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50</xdr:col>
      <xdr:colOff>200025</xdr:colOff>
      <xdr:row>169</xdr:row>
      <xdr:rowOff>88963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FB6216A7-0522-4654-9FB9-90BDE8633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604075" cy="347123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BD207"/>
  <sheetViews>
    <sheetView tabSelected="1" zoomScaleNormal="100" workbookViewId="0">
      <selection activeCell="H11" sqref="H11"/>
    </sheetView>
  </sheetViews>
  <sheetFormatPr defaultRowHeight="15" x14ac:dyDescent="0.25"/>
  <cols>
    <col min="1" max="3" width="1.7109375" customWidth="1"/>
    <col min="7" max="7" width="28.28515625" customWidth="1"/>
    <col min="8" max="8" width="21" customWidth="1"/>
  </cols>
  <sheetData>
    <row r="1" spans="1:56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85"/>
      <c r="Q1" s="85"/>
      <c r="R1" s="86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6"/>
      <c r="BD1" s="86"/>
    </row>
    <row r="2" spans="1:5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86"/>
      <c r="Q2" s="86"/>
      <c r="R2" s="86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6"/>
      <c r="BD2" s="86"/>
    </row>
    <row r="3" spans="1:5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86"/>
      <c r="Q3" s="86"/>
      <c r="R3" s="86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6"/>
      <c r="BD3" s="86"/>
    </row>
    <row r="4" spans="1:5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86"/>
      <c r="Q4" s="86"/>
      <c r="R4" s="86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6"/>
      <c r="BD4" s="86"/>
    </row>
    <row r="5" spans="1:56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86"/>
      <c r="Q5" s="86"/>
      <c r="R5" s="86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6"/>
      <c r="BD5" s="86"/>
    </row>
    <row r="6" spans="1:56" ht="15.75" thickBot="1" x14ac:dyDescent="0.3">
      <c r="A6" s="1"/>
      <c r="B6" s="1"/>
      <c r="C6" s="1"/>
      <c r="D6" s="1"/>
      <c r="E6" s="89" t="s">
        <v>39</v>
      </c>
      <c r="F6" s="90"/>
      <c r="G6" s="90"/>
      <c r="H6" s="90"/>
      <c r="I6" s="90"/>
      <c r="J6" s="90"/>
      <c r="K6" s="91"/>
      <c r="L6" s="1"/>
      <c r="M6" s="1"/>
      <c r="N6" s="1"/>
      <c r="O6" s="1"/>
      <c r="P6" s="86"/>
      <c r="Q6" s="86"/>
      <c r="R6" s="86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6"/>
      <c r="BD6" s="86"/>
    </row>
    <row r="7" spans="1:56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86"/>
      <c r="Q7" s="86"/>
      <c r="R7" s="86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6"/>
      <c r="BD7" s="86"/>
    </row>
    <row r="8" spans="1:56" ht="15.75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86"/>
      <c r="Q8" s="86"/>
      <c r="R8" s="86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6"/>
      <c r="BD8" s="86"/>
    </row>
    <row r="9" spans="1:56" x14ac:dyDescent="0.25">
      <c r="A9" s="1"/>
      <c r="B9" s="1"/>
      <c r="C9" s="1"/>
      <c r="D9" s="1"/>
      <c r="E9" s="66"/>
      <c r="F9" s="67"/>
      <c r="G9" s="67"/>
      <c r="H9" s="67"/>
      <c r="I9" s="67"/>
      <c r="J9" s="67"/>
      <c r="K9" s="68"/>
      <c r="L9" s="83"/>
      <c r="M9" s="83"/>
      <c r="N9" s="1"/>
      <c r="O9" s="1"/>
      <c r="P9" s="86"/>
      <c r="Q9" s="86"/>
      <c r="R9" s="86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6"/>
      <c r="BD9" s="86"/>
    </row>
    <row r="10" spans="1:56" ht="15.75" thickBot="1" x14ac:dyDescent="0.3">
      <c r="A10" s="1"/>
      <c r="B10" s="1"/>
      <c r="C10" s="1"/>
      <c r="D10" s="1"/>
      <c r="E10" s="69"/>
      <c r="F10" s="70"/>
      <c r="G10" s="70"/>
      <c r="H10" s="70"/>
      <c r="I10" s="70"/>
      <c r="J10" s="70"/>
      <c r="K10" s="71"/>
      <c r="L10" s="83">
        <v>-0.22600000000000001</v>
      </c>
      <c r="M10" s="83"/>
      <c r="N10" s="1"/>
      <c r="O10" s="1"/>
      <c r="P10" s="86"/>
      <c r="Q10" s="86"/>
      <c r="R10" s="86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6"/>
      <c r="BD10" s="86"/>
    </row>
    <row r="11" spans="1:56" ht="15.75" thickBot="1" x14ac:dyDescent="0.3">
      <c r="A11" s="1"/>
      <c r="B11" s="1"/>
      <c r="C11" s="1"/>
      <c r="D11" s="1"/>
      <c r="E11" s="69"/>
      <c r="F11" s="87" t="s">
        <v>41</v>
      </c>
      <c r="G11" s="88"/>
      <c r="H11" s="43">
        <v>21.003</v>
      </c>
      <c r="I11" s="75" t="s">
        <v>40</v>
      </c>
      <c r="J11" s="76"/>
      <c r="K11" s="77"/>
      <c r="L11" s="83">
        <v>1.923</v>
      </c>
      <c r="M11" s="83"/>
      <c r="N11" s="1"/>
      <c r="O11" s="1"/>
      <c r="P11" s="86"/>
      <c r="Q11" s="86"/>
      <c r="R11" s="86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6"/>
      <c r="BD11" s="86"/>
    </row>
    <row r="12" spans="1:56" ht="15.75" thickBot="1" x14ac:dyDescent="0.3">
      <c r="A12" s="1"/>
      <c r="B12" s="1"/>
      <c r="C12" s="1"/>
      <c r="D12" s="1"/>
      <c r="E12" s="69"/>
      <c r="F12" s="73"/>
      <c r="G12" s="73"/>
      <c r="H12" s="73"/>
      <c r="I12" s="73"/>
      <c r="J12" s="82" t="s">
        <v>42</v>
      </c>
      <c r="K12" s="74"/>
      <c r="L12" s="83">
        <v>13.228</v>
      </c>
      <c r="M12" s="83"/>
      <c r="N12" s="1"/>
      <c r="O12" s="1"/>
      <c r="P12" s="86"/>
      <c r="Q12" s="86"/>
      <c r="R12" s="86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6"/>
      <c r="BD12" s="86"/>
    </row>
    <row r="13" spans="1:56" ht="15.75" thickBot="1" x14ac:dyDescent="0.3">
      <c r="A13" s="1"/>
      <c r="B13" s="1"/>
      <c r="C13" s="1"/>
      <c r="D13" s="1"/>
      <c r="E13" s="69"/>
      <c r="F13" s="87" t="s">
        <v>28</v>
      </c>
      <c r="G13" s="88"/>
      <c r="H13" s="84">
        <f>IF(AND(H11&gt;=L10,H11&lt;=L11),'R Milivoltagem'!E10,IF(AND(H11&gt;L11,H11&lt;=L12),'R Milivoltagem'!E41,IF(AND(H11&gt;L12,H11&lt;=L13),'R Milivoltagem'!E72,IF(AND(H11&gt;L13,H11&lt;=L14),'R Milivoltagem'!E103))))</f>
        <v>1760.0297900002115</v>
      </c>
      <c r="I13" s="78" t="s">
        <v>22</v>
      </c>
      <c r="J13" s="79"/>
      <c r="K13" s="77"/>
      <c r="L13" s="83">
        <v>19.739000000000001</v>
      </c>
      <c r="M13" s="83"/>
      <c r="N13" s="1"/>
      <c r="O13" s="1"/>
      <c r="P13" s="86"/>
      <c r="Q13" s="86"/>
      <c r="R13" s="86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6"/>
      <c r="BD13" s="86"/>
    </row>
    <row r="14" spans="1:56" x14ac:dyDescent="0.25">
      <c r="A14" s="1"/>
      <c r="B14" s="1"/>
      <c r="C14" s="1"/>
      <c r="D14" s="1"/>
      <c r="E14" s="69"/>
      <c r="F14" s="73"/>
      <c r="G14" s="73"/>
      <c r="H14" s="73"/>
      <c r="I14" s="73"/>
      <c r="J14" s="73"/>
      <c r="K14" s="74"/>
      <c r="L14" s="83">
        <v>21.102</v>
      </c>
      <c r="M14" s="83"/>
      <c r="N14" s="1"/>
      <c r="O14" s="1"/>
      <c r="P14" s="86"/>
      <c r="Q14" s="86"/>
      <c r="R14" s="86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6"/>
      <c r="BD14" s="86"/>
    </row>
    <row r="15" spans="1:56" ht="15.75" thickBot="1" x14ac:dyDescent="0.3">
      <c r="A15" s="1"/>
      <c r="B15" s="1"/>
      <c r="C15" s="1"/>
      <c r="D15" s="1"/>
      <c r="E15" s="72"/>
      <c r="F15" s="80"/>
      <c r="G15" s="80"/>
      <c r="H15" s="80"/>
      <c r="I15" s="80"/>
      <c r="J15" s="80"/>
      <c r="K15" s="81"/>
      <c r="L15" s="1"/>
      <c r="M15" s="1"/>
      <c r="N15" s="1"/>
      <c r="O15" s="1"/>
      <c r="P15" s="86"/>
      <c r="Q15" s="86"/>
      <c r="R15" s="86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6"/>
      <c r="BD15" s="86"/>
    </row>
    <row r="16" spans="1:56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86"/>
      <c r="Q16" s="86"/>
      <c r="R16" s="86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6"/>
      <c r="BD16" s="86"/>
    </row>
    <row r="17" spans="1:5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86"/>
      <c r="Q17" s="86"/>
      <c r="R17" s="86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6"/>
      <c r="BD17" s="86"/>
    </row>
    <row r="18" spans="1:5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86"/>
      <c r="Q18" s="86"/>
      <c r="R18" s="86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6"/>
      <c r="BD18" s="86"/>
    </row>
    <row r="19" spans="1:5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86"/>
      <c r="Q19" s="86"/>
      <c r="R19" s="86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6"/>
      <c r="BD19" s="86"/>
    </row>
    <row r="20" spans="1:5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86"/>
      <c r="Q20" s="86"/>
      <c r="R20" s="86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6"/>
      <c r="BD20" s="86"/>
    </row>
    <row r="21" spans="1:56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86"/>
      <c r="Q21" s="86"/>
      <c r="R21" s="86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6"/>
      <c r="BD21" s="86"/>
    </row>
    <row r="22" spans="1:56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86"/>
      <c r="Q22" s="86"/>
      <c r="R22" s="86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6"/>
      <c r="BD22" s="86"/>
    </row>
    <row r="23" spans="1:5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86"/>
      <c r="Q23" s="86"/>
      <c r="R23" s="86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6"/>
      <c r="BD23" s="86"/>
    </row>
    <row r="24" spans="1:5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86"/>
      <c r="Q24" s="86"/>
      <c r="R24" s="86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6"/>
      <c r="BD24" s="86"/>
    </row>
    <row r="25" spans="1:5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86"/>
      <c r="Q25" s="86"/>
      <c r="R25" s="86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6"/>
      <c r="BD25" s="86"/>
    </row>
    <row r="26" spans="1:5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86"/>
      <c r="Q26" s="86"/>
      <c r="R26" s="86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6"/>
      <c r="BD26" s="86"/>
    </row>
    <row r="27" spans="1:5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86"/>
      <c r="Q27" s="86"/>
      <c r="R27" s="86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5"/>
      <c r="BA27" s="85"/>
      <c r="BB27" s="85"/>
      <c r="BC27" s="86"/>
      <c r="BD27" s="86"/>
    </row>
    <row r="28" spans="1:5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86"/>
      <c r="Q28" s="86"/>
      <c r="R28" s="86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6"/>
      <c r="BD28" s="86"/>
    </row>
    <row r="29" spans="1:5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86"/>
      <c r="Q29" s="86"/>
      <c r="R29" s="86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6"/>
      <c r="BD29" s="86"/>
    </row>
    <row r="30" spans="1:56" x14ac:dyDescent="0.25">
      <c r="A30" s="86"/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6"/>
      <c r="BD30" s="86"/>
    </row>
    <row r="31" spans="1:56" x14ac:dyDescent="0.25">
      <c r="A31" s="86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6"/>
      <c r="BD31" s="86"/>
    </row>
    <row r="32" spans="1:56" x14ac:dyDescent="0.25">
      <c r="A32" s="86"/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6"/>
      <c r="BD32" s="86"/>
    </row>
    <row r="33" spans="1:56" x14ac:dyDescent="0.25">
      <c r="A33" s="86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6"/>
      <c r="BD33" s="86"/>
    </row>
    <row r="34" spans="1:56" x14ac:dyDescent="0.25">
      <c r="A34" s="86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6"/>
      <c r="BD34" s="86"/>
    </row>
    <row r="35" spans="1:56" x14ac:dyDescent="0.25">
      <c r="A35" s="86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6"/>
      <c r="BD35" s="86"/>
    </row>
    <row r="36" spans="1:56" x14ac:dyDescent="0.25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6"/>
      <c r="BD36" s="86"/>
    </row>
    <row r="37" spans="1:56" x14ac:dyDescent="0.25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6"/>
      <c r="BD37" s="86"/>
    </row>
    <row r="38" spans="1:56" x14ac:dyDescent="0.25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6"/>
      <c r="BD38" s="86"/>
    </row>
    <row r="39" spans="1:56" x14ac:dyDescent="0.25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6"/>
      <c r="BD39" s="86"/>
    </row>
    <row r="40" spans="1:56" x14ac:dyDescent="0.25">
      <c r="A40" s="86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6"/>
      <c r="BD40" s="86"/>
    </row>
    <row r="41" spans="1:56" x14ac:dyDescent="0.25">
      <c r="A41" s="86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6"/>
      <c r="BD41" s="86"/>
    </row>
    <row r="42" spans="1:56" x14ac:dyDescent="0.25">
      <c r="A42" s="86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6"/>
      <c r="BD42" s="86"/>
    </row>
    <row r="43" spans="1:56" x14ac:dyDescent="0.25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6"/>
      <c r="BD43" s="86"/>
    </row>
    <row r="44" spans="1:56" x14ac:dyDescent="0.25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6"/>
      <c r="BD44" s="86"/>
    </row>
    <row r="45" spans="1:56" x14ac:dyDescent="0.25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85"/>
      <c r="BB45" s="85"/>
      <c r="BC45" s="86"/>
      <c r="BD45" s="86"/>
    </row>
    <row r="46" spans="1:56" x14ac:dyDescent="0.25">
      <c r="A46" s="86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5"/>
      <c r="BC46" s="86"/>
      <c r="BD46" s="86"/>
    </row>
    <row r="47" spans="1:56" x14ac:dyDescent="0.25">
      <c r="A47" s="8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85"/>
      <c r="BB47" s="85"/>
      <c r="BC47" s="86"/>
      <c r="BD47" s="86"/>
    </row>
    <row r="48" spans="1:56" x14ac:dyDescent="0.25">
      <c r="A48" s="86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85"/>
      <c r="BB48" s="85"/>
      <c r="BC48" s="86"/>
      <c r="BD48" s="86"/>
    </row>
    <row r="49" spans="1:56" x14ac:dyDescent="0.25">
      <c r="A49" s="86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5"/>
      <c r="BA49" s="85"/>
      <c r="BB49" s="85"/>
      <c r="BC49" s="86"/>
      <c r="BD49" s="86"/>
    </row>
    <row r="50" spans="1:56" x14ac:dyDescent="0.25">
      <c r="A50" s="86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6"/>
      <c r="BD50" s="86"/>
    </row>
    <row r="51" spans="1:56" x14ac:dyDescent="0.25">
      <c r="A51" s="86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85"/>
      <c r="BB51" s="85"/>
      <c r="BC51" s="86"/>
      <c r="BD51" s="86"/>
    </row>
    <row r="52" spans="1:56" x14ac:dyDescent="0.25">
      <c r="A52" s="86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6"/>
      <c r="BD52" s="86"/>
    </row>
    <row r="53" spans="1:56" x14ac:dyDescent="0.25">
      <c r="A53" s="86"/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85"/>
      <c r="BA53" s="85"/>
      <c r="BB53" s="85"/>
      <c r="BC53" s="86"/>
      <c r="BD53" s="86"/>
    </row>
    <row r="54" spans="1:56" x14ac:dyDescent="0.25">
      <c r="A54" s="86"/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6"/>
      <c r="BD54" s="86"/>
    </row>
    <row r="55" spans="1:56" x14ac:dyDescent="0.25">
      <c r="A55" s="86"/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/>
      <c r="AZ55" s="85"/>
      <c r="BA55" s="85"/>
      <c r="BB55" s="85"/>
      <c r="BC55" s="86"/>
      <c r="BD55" s="86"/>
    </row>
    <row r="56" spans="1:56" x14ac:dyDescent="0.25">
      <c r="A56" s="86"/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85"/>
      <c r="AZ56" s="85"/>
      <c r="BA56" s="85"/>
      <c r="BB56" s="85"/>
      <c r="BC56" s="86"/>
      <c r="BD56" s="86"/>
    </row>
    <row r="57" spans="1:56" x14ac:dyDescent="0.25">
      <c r="A57" s="86"/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  <c r="AV57" s="85"/>
      <c r="AW57" s="85"/>
      <c r="AX57" s="85"/>
      <c r="AY57" s="85"/>
      <c r="AZ57" s="85"/>
      <c r="BA57" s="85"/>
      <c r="BB57" s="85"/>
      <c r="BC57" s="86"/>
      <c r="BD57" s="86"/>
    </row>
    <row r="58" spans="1:56" x14ac:dyDescent="0.25">
      <c r="A58" s="86"/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85"/>
      <c r="AY58" s="85"/>
      <c r="AZ58" s="85"/>
      <c r="BA58" s="85"/>
      <c r="BB58" s="85"/>
      <c r="BC58" s="86"/>
      <c r="BD58" s="86"/>
    </row>
    <row r="59" spans="1:56" x14ac:dyDescent="0.25">
      <c r="A59" s="86"/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/>
      <c r="AX59" s="85"/>
      <c r="AY59" s="85"/>
      <c r="AZ59" s="85"/>
      <c r="BA59" s="85"/>
      <c r="BB59" s="85"/>
      <c r="BC59" s="86"/>
      <c r="BD59" s="86"/>
    </row>
    <row r="60" spans="1:56" x14ac:dyDescent="0.25">
      <c r="A60" s="86"/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6"/>
      <c r="BD60" s="86"/>
    </row>
    <row r="61" spans="1:56" x14ac:dyDescent="0.25">
      <c r="A61" s="86"/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6"/>
      <c r="BD61" s="86"/>
    </row>
    <row r="62" spans="1:56" x14ac:dyDescent="0.25">
      <c r="A62" s="86"/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85"/>
      <c r="AZ62" s="85"/>
      <c r="BA62" s="85"/>
      <c r="BB62" s="85"/>
      <c r="BC62" s="86"/>
      <c r="BD62" s="86"/>
    </row>
    <row r="63" spans="1:56" x14ac:dyDescent="0.25">
      <c r="A63" s="86"/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  <c r="AG63" s="85"/>
      <c r="AH63" s="85"/>
      <c r="AI63" s="85"/>
      <c r="AJ63" s="85"/>
      <c r="AK63" s="85"/>
      <c r="AL63" s="85"/>
      <c r="AM63" s="85"/>
      <c r="AN63" s="85"/>
      <c r="AO63" s="85"/>
      <c r="AP63" s="85"/>
      <c r="AQ63" s="85"/>
      <c r="AR63" s="85"/>
      <c r="AS63" s="85"/>
      <c r="AT63" s="85"/>
      <c r="AU63" s="85"/>
      <c r="AV63" s="85"/>
      <c r="AW63" s="85"/>
      <c r="AX63" s="85"/>
      <c r="AY63" s="85"/>
      <c r="AZ63" s="85"/>
      <c r="BA63" s="85"/>
      <c r="BB63" s="85"/>
      <c r="BC63" s="86"/>
      <c r="BD63" s="86"/>
    </row>
    <row r="64" spans="1:56" x14ac:dyDescent="0.25">
      <c r="A64" s="86"/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  <c r="AS64" s="85"/>
      <c r="AT64" s="85"/>
      <c r="AU64" s="85"/>
      <c r="AV64" s="85"/>
      <c r="AW64" s="85"/>
      <c r="AX64" s="85"/>
      <c r="AY64" s="85"/>
      <c r="AZ64" s="85"/>
      <c r="BA64" s="85"/>
      <c r="BB64" s="85"/>
      <c r="BC64" s="86"/>
      <c r="BD64" s="86"/>
    </row>
    <row r="65" spans="1:56" x14ac:dyDescent="0.25">
      <c r="A65" s="86"/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85"/>
      <c r="AY65" s="85"/>
      <c r="AZ65" s="85"/>
      <c r="BA65" s="85"/>
      <c r="BB65" s="85"/>
      <c r="BC65" s="86"/>
      <c r="BD65" s="86"/>
    </row>
    <row r="66" spans="1:56" x14ac:dyDescent="0.25">
      <c r="A66" s="86"/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  <c r="AK66" s="85"/>
      <c r="AL66" s="85"/>
      <c r="AM66" s="85"/>
      <c r="AN66" s="85"/>
      <c r="AO66" s="85"/>
      <c r="AP66" s="85"/>
      <c r="AQ66" s="85"/>
      <c r="AR66" s="85"/>
      <c r="AS66" s="85"/>
      <c r="AT66" s="85"/>
      <c r="AU66" s="85"/>
      <c r="AV66" s="85"/>
      <c r="AW66" s="85"/>
      <c r="AX66" s="85"/>
      <c r="AY66" s="85"/>
      <c r="AZ66" s="85"/>
      <c r="BA66" s="85"/>
      <c r="BB66" s="85"/>
      <c r="BC66" s="86"/>
      <c r="BD66" s="86"/>
    </row>
    <row r="67" spans="1:56" x14ac:dyDescent="0.25">
      <c r="A67" s="86"/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85"/>
      <c r="AK67" s="85"/>
      <c r="AL67" s="85"/>
      <c r="AM67" s="85"/>
      <c r="AN67" s="85"/>
      <c r="AO67" s="85"/>
      <c r="AP67" s="85"/>
      <c r="AQ67" s="85"/>
      <c r="AR67" s="85"/>
      <c r="AS67" s="85"/>
      <c r="AT67" s="85"/>
      <c r="AU67" s="85"/>
      <c r="AV67" s="85"/>
      <c r="AW67" s="85"/>
      <c r="AX67" s="85"/>
      <c r="AY67" s="85"/>
      <c r="AZ67" s="85"/>
      <c r="BA67" s="85"/>
      <c r="BB67" s="85"/>
      <c r="BC67" s="86"/>
      <c r="BD67" s="86"/>
    </row>
    <row r="68" spans="1:56" x14ac:dyDescent="0.25">
      <c r="A68" s="86"/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85"/>
      <c r="AM68" s="85"/>
      <c r="AN68" s="85"/>
      <c r="AO68" s="85"/>
      <c r="AP68" s="85"/>
      <c r="AQ68" s="85"/>
      <c r="AR68" s="85"/>
      <c r="AS68" s="85"/>
      <c r="AT68" s="85"/>
      <c r="AU68" s="85"/>
      <c r="AV68" s="85"/>
      <c r="AW68" s="85"/>
      <c r="AX68" s="85"/>
      <c r="AY68" s="85"/>
      <c r="AZ68" s="85"/>
      <c r="BA68" s="85"/>
      <c r="BB68" s="85"/>
      <c r="BC68" s="86"/>
      <c r="BD68" s="86"/>
    </row>
    <row r="69" spans="1:56" x14ac:dyDescent="0.25">
      <c r="A69" s="86"/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5"/>
      <c r="AK69" s="85"/>
      <c r="AL69" s="85"/>
      <c r="AM69" s="85"/>
      <c r="AN69" s="85"/>
      <c r="AO69" s="85"/>
      <c r="AP69" s="85"/>
      <c r="AQ69" s="85"/>
      <c r="AR69" s="85"/>
      <c r="AS69" s="85"/>
      <c r="AT69" s="85"/>
      <c r="AU69" s="85"/>
      <c r="AV69" s="85"/>
      <c r="AW69" s="85"/>
      <c r="AX69" s="85"/>
      <c r="AY69" s="85"/>
      <c r="AZ69" s="85"/>
      <c r="BA69" s="85"/>
      <c r="BB69" s="85"/>
      <c r="BC69" s="86"/>
      <c r="BD69" s="86"/>
    </row>
    <row r="70" spans="1:56" x14ac:dyDescent="0.25">
      <c r="A70" s="86"/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5"/>
      <c r="AE70" s="85"/>
      <c r="AF70" s="85"/>
      <c r="AG70" s="85"/>
      <c r="AH70" s="85"/>
      <c r="AI70" s="85"/>
      <c r="AJ70" s="85"/>
      <c r="AK70" s="85"/>
      <c r="AL70" s="85"/>
      <c r="AM70" s="85"/>
      <c r="AN70" s="85"/>
      <c r="AO70" s="85"/>
      <c r="AP70" s="85"/>
      <c r="AQ70" s="85"/>
      <c r="AR70" s="85"/>
      <c r="AS70" s="85"/>
      <c r="AT70" s="85"/>
      <c r="AU70" s="85"/>
      <c r="AV70" s="85"/>
      <c r="AW70" s="85"/>
      <c r="AX70" s="85"/>
      <c r="AY70" s="85"/>
      <c r="AZ70" s="85"/>
      <c r="BA70" s="85"/>
      <c r="BB70" s="85"/>
      <c r="BC70" s="86"/>
      <c r="BD70" s="86"/>
    </row>
    <row r="71" spans="1:56" x14ac:dyDescent="0.25">
      <c r="A71" s="86"/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  <c r="AD71" s="85"/>
      <c r="AE71" s="85"/>
      <c r="AF71" s="85"/>
      <c r="AG71" s="85"/>
      <c r="AH71" s="85"/>
      <c r="AI71" s="85"/>
      <c r="AJ71" s="85"/>
      <c r="AK71" s="85"/>
      <c r="AL71" s="85"/>
      <c r="AM71" s="85"/>
      <c r="AN71" s="85"/>
      <c r="AO71" s="85"/>
      <c r="AP71" s="85"/>
      <c r="AQ71" s="85"/>
      <c r="AR71" s="85"/>
      <c r="AS71" s="85"/>
      <c r="AT71" s="85"/>
      <c r="AU71" s="85"/>
      <c r="AV71" s="85"/>
      <c r="AW71" s="85"/>
      <c r="AX71" s="85"/>
      <c r="AY71" s="85"/>
      <c r="AZ71" s="85"/>
      <c r="BA71" s="85"/>
      <c r="BB71" s="85"/>
      <c r="BC71" s="86"/>
      <c r="BD71" s="86"/>
    </row>
    <row r="72" spans="1:56" x14ac:dyDescent="0.25">
      <c r="A72" s="86"/>
      <c r="B72" s="86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85"/>
      <c r="AF72" s="85"/>
      <c r="AG72" s="85"/>
      <c r="AH72" s="85"/>
      <c r="AI72" s="85"/>
      <c r="AJ72" s="85"/>
      <c r="AK72" s="85"/>
      <c r="AL72" s="85"/>
      <c r="AM72" s="85"/>
      <c r="AN72" s="85"/>
      <c r="AO72" s="85"/>
      <c r="AP72" s="85"/>
      <c r="AQ72" s="85"/>
      <c r="AR72" s="85"/>
      <c r="AS72" s="85"/>
      <c r="AT72" s="85"/>
      <c r="AU72" s="85"/>
      <c r="AV72" s="85"/>
      <c r="AW72" s="85"/>
      <c r="AX72" s="85"/>
      <c r="AY72" s="85"/>
      <c r="AZ72" s="85"/>
      <c r="BA72" s="85"/>
      <c r="BB72" s="85"/>
      <c r="BC72" s="86"/>
      <c r="BD72" s="86"/>
    </row>
    <row r="73" spans="1:56" x14ac:dyDescent="0.25">
      <c r="A73" s="86"/>
      <c r="B73" s="86"/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5"/>
      <c r="AP73" s="85"/>
      <c r="AQ73" s="85"/>
      <c r="AR73" s="85"/>
      <c r="AS73" s="85"/>
      <c r="AT73" s="85"/>
      <c r="AU73" s="85"/>
      <c r="AV73" s="85"/>
      <c r="AW73" s="85"/>
      <c r="AX73" s="85"/>
      <c r="AY73" s="85"/>
      <c r="AZ73" s="85"/>
      <c r="BA73" s="85"/>
      <c r="BB73" s="85"/>
      <c r="BC73" s="86"/>
      <c r="BD73" s="86"/>
    </row>
    <row r="74" spans="1:56" x14ac:dyDescent="0.25">
      <c r="A74" s="86"/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85"/>
      <c r="AS74" s="85"/>
      <c r="AT74" s="85"/>
      <c r="AU74" s="85"/>
      <c r="AV74" s="85"/>
      <c r="AW74" s="85"/>
      <c r="AX74" s="85"/>
      <c r="AY74" s="85"/>
      <c r="AZ74" s="85"/>
      <c r="BA74" s="85"/>
      <c r="BB74" s="85"/>
      <c r="BC74" s="86"/>
      <c r="BD74" s="86"/>
    </row>
    <row r="75" spans="1:56" x14ac:dyDescent="0.25">
      <c r="A75" s="86"/>
      <c r="B75" s="86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85"/>
      <c r="AL75" s="85"/>
      <c r="AM75" s="85"/>
      <c r="AN75" s="85"/>
      <c r="AO75" s="85"/>
      <c r="AP75" s="85"/>
      <c r="AQ75" s="85"/>
      <c r="AR75" s="85"/>
      <c r="AS75" s="85"/>
      <c r="AT75" s="85"/>
      <c r="AU75" s="85"/>
      <c r="AV75" s="85"/>
      <c r="AW75" s="85"/>
      <c r="AX75" s="85"/>
      <c r="AY75" s="85"/>
      <c r="AZ75" s="85"/>
      <c r="BA75" s="85"/>
      <c r="BB75" s="85"/>
      <c r="BC75" s="86"/>
      <c r="BD75" s="86"/>
    </row>
    <row r="76" spans="1:56" x14ac:dyDescent="0.25">
      <c r="A76" s="86"/>
      <c r="B76" s="86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85"/>
      <c r="AL76" s="85"/>
      <c r="AM76" s="85"/>
      <c r="AN76" s="85"/>
      <c r="AO76" s="85"/>
      <c r="AP76" s="85"/>
      <c r="AQ76" s="85"/>
      <c r="AR76" s="85"/>
      <c r="AS76" s="85"/>
      <c r="AT76" s="85"/>
      <c r="AU76" s="85"/>
      <c r="AV76" s="85"/>
      <c r="AW76" s="85"/>
      <c r="AX76" s="85"/>
      <c r="AY76" s="85"/>
      <c r="AZ76" s="85"/>
      <c r="BA76" s="85"/>
      <c r="BB76" s="85"/>
      <c r="BC76" s="86"/>
      <c r="BD76" s="86"/>
    </row>
    <row r="77" spans="1:56" x14ac:dyDescent="0.25">
      <c r="A77" s="86"/>
      <c r="B77" s="86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85"/>
      <c r="AL77" s="85"/>
      <c r="AM77" s="85"/>
      <c r="AN77" s="85"/>
      <c r="AO77" s="85"/>
      <c r="AP77" s="85"/>
      <c r="AQ77" s="85"/>
      <c r="AR77" s="85"/>
      <c r="AS77" s="85"/>
      <c r="AT77" s="85"/>
      <c r="AU77" s="85"/>
      <c r="AV77" s="85"/>
      <c r="AW77" s="85"/>
      <c r="AX77" s="85"/>
      <c r="AY77" s="85"/>
      <c r="AZ77" s="85"/>
      <c r="BA77" s="85"/>
      <c r="BB77" s="85"/>
      <c r="BC77" s="86"/>
      <c r="BD77" s="86"/>
    </row>
    <row r="78" spans="1:56" x14ac:dyDescent="0.25">
      <c r="A78" s="86"/>
      <c r="B78" s="86"/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85"/>
      <c r="AL78" s="85"/>
      <c r="AM78" s="85"/>
      <c r="AN78" s="85"/>
      <c r="AO78" s="85"/>
      <c r="AP78" s="85"/>
      <c r="AQ78" s="85"/>
      <c r="AR78" s="85"/>
      <c r="AS78" s="85"/>
      <c r="AT78" s="85"/>
      <c r="AU78" s="85"/>
      <c r="AV78" s="85"/>
      <c r="AW78" s="85"/>
      <c r="AX78" s="85"/>
      <c r="AY78" s="85"/>
      <c r="AZ78" s="85"/>
      <c r="BA78" s="85"/>
      <c r="BB78" s="85"/>
      <c r="BC78" s="86"/>
      <c r="BD78" s="86"/>
    </row>
    <row r="79" spans="1:56" x14ac:dyDescent="0.25">
      <c r="A79" s="86"/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85"/>
      <c r="AL79" s="85"/>
      <c r="AM79" s="85"/>
      <c r="AN79" s="85"/>
      <c r="AO79" s="85"/>
      <c r="AP79" s="85"/>
      <c r="AQ79" s="85"/>
      <c r="AR79" s="85"/>
      <c r="AS79" s="85"/>
      <c r="AT79" s="85"/>
      <c r="AU79" s="85"/>
      <c r="AV79" s="85"/>
      <c r="AW79" s="85"/>
      <c r="AX79" s="85"/>
      <c r="AY79" s="85"/>
      <c r="AZ79" s="85"/>
      <c r="BA79" s="85"/>
      <c r="BB79" s="85"/>
      <c r="BC79" s="86"/>
      <c r="BD79" s="86"/>
    </row>
    <row r="80" spans="1:56" x14ac:dyDescent="0.25">
      <c r="A80" s="86"/>
      <c r="B80" s="86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85"/>
      <c r="AL80" s="85"/>
      <c r="AM80" s="85"/>
      <c r="AN80" s="85"/>
      <c r="AO80" s="85"/>
      <c r="AP80" s="85"/>
      <c r="AQ80" s="85"/>
      <c r="AR80" s="85"/>
      <c r="AS80" s="85"/>
      <c r="AT80" s="85"/>
      <c r="AU80" s="85"/>
      <c r="AV80" s="85"/>
      <c r="AW80" s="85"/>
      <c r="AX80" s="85"/>
      <c r="AY80" s="85"/>
      <c r="AZ80" s="85"/>
      <c r="BA80" s="85"/>
      <c r="BB80" s="85"/>
      <c r="BC80" s="86"/>
      <c r="BD80" s="86"/>
    </row>
    <row r="81" spans="1:56" x14ac:dyDescent="0.25">
      <c r="A81" s="86"/>
      <c r="B81" s="86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5"/>
      <c r="T81" s="85"/>
      <c r="U81" s="85"/>
      <c r="V81" s="85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85"/>
      <c r="AL81" s="85"/>
      <c r="AM81" s="85"/>
      <c r="AN81" s="85"/>
      <c r="AO81" s="85"/>
      <c r="AP81" s="85"/>
      <c r="AQ81" s="85"/>
      <c r="AR81" s="85"/>
      <c r="AS81" s="85"/>
      <c r="AT81" s="85"/>
      <c r="AU81" s="85"/>
      <c r="AV81" s="85"/>
      <c r="AW81" s="85"/>
      <c r="AX81" s="85"/>
      <c r="AY81" s="85"/>
      <c r="AZ81" s="85"/>
      <c r="BA81" s="85"/>
      <c r="BB81" s="85"/>
      <c r="BC81" s="86"/>
      <c r="BD81" s="86"/>
    </row>
    <row r="82" spans="1:56" x14ac:dyDescent="0.25">
      <c r="A82" s="86"/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  <c r="AN82" s="85"/>
      <c r="AO82" s="85"/>
      <c r="AP82" s="85"/>
      <c r="AQ82" s="85"/>
      <c r="AR82" s="85"/>
      <c r="AS82" s="85"/>
      <c r="AT82" s="85"/>
      <c r="AU82" s="85"/>
      <c r="AV82" s="85"/>
      <c r="AW82" s="85"/>
      <c r="AX82" s="85"/>
      <c r="AY82" s="85"/>
      <c r="AZ82" s="85"/>
      <c r="BA82" s="85"/>
      <c r="BB82" s="85"/>
      <c r="BC82" s="86"/>
      <c r="BD82" s="86"/>
    </row>
    <row r="83" spans="1:56" x14ac:dyDescent="0.25">
      <c r="A83" s="86"/>
      <c r="B83" s="86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5"/>
      <c r="AO83" s="85"/>
      <c r="AP83" s="85"/>
      <c r="AQ83" s="85"/>
      <c r="AR83" s="85"/>
      <c r="AS83" s="85"/>
      <c r="AT83" s="85"/>
      <c r="AU83" s="85"/>
      <c r="AV83" s="85"/>
      <c r="AW83" s="85"/>
      <c r="AX83" s="85"/>
      <c r="AY83" s="85"/>
      <c r="AZ83" s="85"/>
      <c r="BA83" s="85"/>
      <c r="BB83" s="85"/>
      <c r="BC83" s="86"/>
      <c r="BD83" s="86"/>
    </row>
    <row r="84" spans="1:56" x14ac:dyDescent="0.25">
      <c r="A84" s="86"/>
      <c r="B84" s="86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5"/>
      <c r="AL84" s="85"/>
      <c r="AM84" s="85"/>
      <c r="AN84" s="85"/>
      <c r="AO84" s="85"/>
      <c r="AP84" s="85"/>
      <c r="AQ84" s="85"/>
      <c r="AR84" s="85"/>
      <c r="AS84" s="85"/>
      <c r="AT84" s="85"/>
      <c r="AU84" s="85"/>
      <c r="AV84" s="85"/>
      <c r="AW84" s="85"/>
      <c r="AX84" s="85"/>
      <c r="AY84" s="85"/>
      <c r="AZ84" s="85"/>
      <c r="BA84" s="85"/>
      <c r="BB84" s="85"/>
      <c r="BC84" s="86"/>
      <c r="BD84" s="86"/>
    </row>
    <row r="85" spans="1:56" x14ac:dyDescent="0.25">
      <c r="A85" s="86"/>
      <c r="B85" s="86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85"/>
      <c r="AL85" s="85"/>
      <c r="AM85" s="85"/>
      <c r="AN85" s="85"/>
      <c r="AO85" s="85"/>
      <c r="AP85" s="85"/>
      <c r="AQ85" s="85"/>
      <c r="AR85" s="85"/>
      <c r="AS85" s="85"/>
      <c r="AT85" s="85"/>
      <c r="AU85" s="85"/>
      <c r="AV85" s="85"/>
      <c r="AW85" s="85"/>
      <c r="AX85" s="85"/>
      <c r="AY85" s="85"/>
      <c r="AZ85" s="85"/>
      <c r="BA85" s="85"/>
      <c r="BB85" s="85"/>
      <c r="BC85" s="86"/>
      <c r="BD85" s="86"/>
    </row>
    <row r="86" spans="1:56" x14ac:dyDescent="0.25">
      <c r="A86" s="86"/>
      <c r="B86" s="86"/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5"/>
      <c r="AL86" s="85"/>
      <c r="AM86" s="85"/>
      <c r="AN86" s="85"/>
      <c r="AO86" s="85"/>
      <c r="AP86" s="85"/>
      <c r="AQ86" s="85"/>
      <c r="AR86" s="85"/>
      <c r="AS86" s="85"/>
      <c r="AT86" s="85"/>
      <c r="AU86" s="85"/>
      <c r="AV86" s="85"/>
      <c r="AW86" s="85"/>
      <c r="AX86" s="85"/>
      <c r="AY86" s="85"/>
      <c r="AZ86" s="85"/>
      <c r="BA86" s="85"/>
      <c r="BB86" s="85"/>
      <c r="BC86" s="86"/>
      <c r="BD86" s="86"/>
    </row>
    <row r="87" spans="1:56" x14ac:dyDescent="0.25">
      <c r="A87" s="86"/>
      <c r="B87" s="86"/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  <c r="AQ87" s="85"/>
      <c r="AR87" s="85"/>
      <c r="AS87" s="85"/>
      <c r="AT87" s="85"/>
      <c r="AU87" s="85"/>
      <c r="AV87" s="85"/>
      <c r="AW87" s="85"/>
      <c r="AX87" s="85"/>
      <c r="AY87" s="85"/>
      <c r="AZ87" s="85"/>
      <c r="BA87" s="85"/>
      <c r="BB87" s="85"/>
      <c r="BC87" s="86"/>
      <c r="BD87" s="86"/>
    </row>
    <row r="88" spans="1:56" x14ac:dyDescent="0.25">
      <c r="A88" s="86"/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86"/>
      <c r="BD88" s="86"/>
    </row>
    <row r="89" spans="1:56" x14ac:dyDescent="0.25">
      <c r="A89" s="86"/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5"/>
      <c r="T89" s="85"/>
      <c r="U89" s="85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85"/>
      <c r="AL89" s="85"/>
      <c r="AM89" s="85"/>
      <c r="AN89" s="85"/>
      <c r="AO89" s="85"/>
      <c r="AP89" s="85"/>
      <c r="AQ89" s="85"/>
      <c r="AR89" s="85"/>
      <c r="AS89" s="85"/>
      <c r="AT89" s="85"/>
      <c r="AU89" s="85"/>
      <c r="AV89" s="85"/>
      <c r="AW89" s="85"/>
      <c r="AX89" s="85"/>
      <c r="AY89" s="85"/>
      <c r="AZ89" s="85"/>
      <c r="BA89" s="85"/>
      <c r="BB89" s="85"/>
      <c r="BC89" s="86"/>
      <c r="BD89" s="86"/>
    </row>
    <row r="90" spans="1:56" x14ac:dyDescent="0.25">
      <c r="A90" s="86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5"/>
      <c r="T90" s="85"/>
      <c r="U90" s="85"/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  <c r="AK90" s="85"/>
      <c r="AL90" s="85"/>
      <c r="AM90" s="85"/>
      <c r="AN90" s="85"/>
      <c r="AO90" s="85"/>
      <c r="AP90" s="85"/>
      <c r="AQ90" s="85"/>
      <c r="AR90" s="85"/>
      <c r="AS90" s="85"/>
      <c r="AT90" s="85"/>
      <c r="AU90" s="85"/>
      <c r="AV90" s="85"/>
      <c r="AW90" s="85"/>
      <c r="AX90" s="85"/>
      <c r="AY90" s="85"/>
      <c r="AZ90" s="85"/>
      <c r="BA90" s="85"/>
      <c r="BB90" s="85"/>
      <c r="BC90" s="86"/>
      <c r="BD90" s="86"/>
    </row>
    <row r="91" spans="1:56" x14ac:dyDescent="0.25">
      <c r="A91" s="86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85"/>
      <c r="AL91" s="85"/>
      <c r="AM91" s="85"/>
      <c r="AN91" s="85"/>
      <c r="AO91" s="85"/>
      <c r="AP91" s="85"/>
      <c r="AQ91" s="85"/>
      <c r="AR91" s="85"/>
      <c r="AS91" s="85"/>
      <c r="AT91" s="85"/>
      <c r="AU91" s="85"/>
      <c r="AV91" s="85"/>
      <c r="AW91" s="85"/>
      <c r="AX91" s="85"/>
      <c r="AY91" s="85"/>
      <c r="AZ91" s="85"/>
      <c r="BA91" s="85"/>
      <c r="BB91" s="85"/>
      <c r="BC91" s="86"/>
      <c r="BD91" s="86"/>
    </row>
    <row r="92" spans="1:56" x14ac:dyDescent="0.25">
      <c r="A92" s="86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5"/>
      <c r="T92" s="85"/>
      <c r="U92" s="85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85"/>
      <c r="AL92" s="85"/>
      <c r="AM92" s="85"/>
      <c r="AN92" s="85"/>
      <c r="AO92" s="85"/>
      <c r="AP92" s="85"/>
      <c r="AQ92" s="85"/>
      <c r="AR92" s="85"/>
      <c r="AS92" s="85"/>
      <c r="AT92" s="85"/>
      <c r="AU92" s="85"/>
      <c r="AV92" s="85"/>
      <c r="AW92" s="85"/>
      <c r="AX92" s="85"/>
      <c r="AY92" s="85"/>
      <c r="AZ92" s="85"/>
      <c r="BA92" s="85"/>
      <c r="BB92" s="85"/>
      <c r="BC92" s="86"/>
      <c r="BD92" s="86"/>
    </row>
    <row r="93" spans="1:56" x14ac:dyDescent="0.25">
      <c r="A93" s="86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5"/>
      <c r="T93" s="85"/>
      <c r="U93" s="85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85"/>
      <c r="AL93" s="85"/>
      <c r="AM93" s="85"/>
      <c r="AN93" s="85"/>
      <c r="AO93" s="85"/>
      <c r="AP93" s="85"/>
      <c r="AQ93" s="85"/>
      <c r="AR93" s="85"/>
      <c r="AS93" s="85"/>
      <c r="AT93" s="85"/>
      <c r="AU93" s="85"/>
      <c r="AV93" s="85"/>
      <c r="AW93" s="85"/>
      <c r="AX93" s="85"/>
      <c r="AY93" s="85"/>
      <c r="AZ93" s="85"/>
      <c r="BA93" s="85"/>
      <c r="BB93" s="85"/>
      <c r="BC93" s="86"/>
      <c r="BD93" s="86"/>
    </row>
    <row r="94" spans="1:56" x14ac:dyDescent="0.25">
      <c r="A94" s="86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85"/>
      <c r="AL94" s="85"/>
      <c r="AM94" s="85"/>
      <c r="AN94" s="85"/>
      <c r="AO94" s="85"/>
      <c r="AP94" s="85"/>
      <c r="AQ94" s="85"/>
      <c r="AR94" s="85"/>
      <c r="AS94" s="85"/>
      <c r="AT94" s="85"/>
      <c r="AU94" s="85"/>
      <c r="AV94" s="85"/>
      <c r="AW94" s="85"/>
      <c r="AX94" s="85"/>
      <c r="AY94" s="85"/>
      <c r="AZ94" s="85"/>
      <c r="BA94" s="85"/>
      <c r="BB94" s="85"/>
      <c r="BC94" s="86"/>
      <c r="BD94" s="86"/>
    </row>
    <row r="95" spans="1:56" x14ac:dyDescent="0.25">
      <c r="A95" s="86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5"/>
      <c r="T95" s="85"/>
      <c r="U95" s="85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5"/>
      <c r="AL95" s="85"/>
      <c r="AM95" s="85"/>
      <c r="AN95" s="85"/>
      <c r="AO95" s="85"/>
      <c r="AP95" s="85"/>
      <c r="AQ95" s="85"/>
      <c r="AR95" s="85"/>
      <c r="AS95" s="85"/>
      <c r="AT95" s="85"/>
      <c r="AU95" s="85"/>
      <c r="AV95" s="85"/>
      <c r="AW95" s="85"/>
      <c r="AX95" s="85"/>
      <c r="AY95" s="85"/>
      <c r="AZ95" s="85"/>
      <c r="BA95" s="85"/>
      <c r="BB95" s="85"/>
      <c r="BC95" s="86"/>
      <c r="BD95" s="86"/>
    </row>
    <row r="96" spans="1:56" x14ac:dyDescent="0.25">
      <c r="A96" s="86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5"/>
      <c r="T96" s="85"/>
      <c r="U96" s="85"/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  <c r="AK96" s="85"/>
      <c r="AL96" s="85"/>
      <c r="AM96" s="85"/>
      <c r="AN96" s="85"/>
      <c r="AO96" s="85"/>
      <c r="AP96" s="85"/>
      <c r="AQ96" s="85"/>
      <c r="AR96" s="85"/>
      <c r="AS96" s="85"/>
      <c r="AT96" s="85"/>
      <c r="AU96" s="85"/>
      <c r="AV96" s="85"/>
      <c r="AW96" s="85"/>
      <c r="AX96" s="85"/>
      <c r="AY96" s="85"/>
      <c r="AZ96" s="85"/>
      <c r="BA96" s="85"/>
      <c r="BB96" s="85"/>
      <c r="BC96" s="86"/>
      <c r="BD96" s="86"/>
    </row>
    <row r="97" spans="1:56" x14ac:dyDescent="0.25">
      <c r="A97" s="86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5"/>
      <c r="T97" s="85"/>
      <c r="U97" s="85"/>
      <c r="V97" s="85"/>
      <c r="W97" s="85"/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5"/>
      <c r="AI97" s="85"/>
      <c r="AJ97" s="85"/>
      <c r="AK97" s="85"/>
      <c r="AL97" s="85"/>
      <c r="AM97" s="85"/>
      <c r="AN97" s="85"/>
      <c r="AO97" s="85"/>
      <c r="AP97" s="85"/>
      <c r="AQ97" s="85"/>
      <c r="AR97" s="85"/>
      <c r="AS97" s="85"/>
      <c r="AT97" s="85"/>
      <c r="AU97" s="85"/>
      <c r="AV97" s="85"/>
      <c r="AW97" s="85"/>
      <c r="AX97" s="85"/>
      <c r="AY97" s="85"/>
      <c r="AZ97" s="85"/>
      <c r="BA97" s="85"/>
      <c r="BB97" s="85"/>
      <c r="BC97" s="86"/>
      <c r="BD97" s="86"/>
    </row>
    <row r="98" spans="1:56" x14ac:dyDescent="0.25">
      <c r="A98" s="86"/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5"/>
      <c r="T98" s="85"/>
      <c r="U98" s="85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85"/>
      <c r="AL98" s="85"/>
      <c r="AM98" s="85"/>
      <c r="AN98" s="85"/>
      <c r="AO98" s="85"/>
      <c r="AP98" s="85"/>
      <c r="AQ98" s="85"/>
      <c r="AR98" s="85"/>
      <c r="AS98" s="85"/>
      <c r="AT98" s="85"/>
      <c r="AU98" s="85"/>
      <c r="AV98" s="85"/>
      <c r="AW98" s="85"/>
      <c r="AX98" s="85"/>
      <c r="AY98" s="85"/>
      <c r="AZ98" s="85"/>
      <c r="BA98" s="85"/>
      <c r="BB98" s="85"/>
      <c r="BC98" s="86"/>
      <c r="BD98" s="86"/>
    </row>
    <row r="99" spans="1:56" x14ac:dyDescent="0.25">
      <c r="A99" s="86"/>
      <c r="B99" s="86"/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5"/>
      <c r="T99" s="85"/>
      <c r="U99" s="85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  <c r="AK99" s="85"/>
      <c r="AL99" s="85"/>
      <c r="AM99" s="85"/>
      <c r="AN99" s="85"/>
      <c r="AO99" s="85"/>
      <c r="AP99" s="85"/>
      <c r="AQ99" s="85"/>
      <c r="AR99" s="85"/>
      <c r="AS99" s="85"/>
      <c r="AT99" s="85"/>
      <c r="AU99" s="85"/>
      <c r="AV99" s="85"/>
      <c r="AW99" s="85"/>
      <c r="AX99" s="85"/>
      <c r="AY99" s="85"/>
      <c r="AZ99" s="85"/>
      <c r="BA99" s="85"/>
      <c r="BB99" s="85"/>
      <c r="BC99" s="86"/>
      <c r="BD99" s="86"/>
    </row>
    <row r="100" spans="1:56" x14ac:dyDescent="0.25">
      <c r="A100" s="86"/>
      <c r="B100" s="86"/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5"/>
      <c r="T100" s="85"/>
      <c r="U100" s="85"/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85"/>
      <c r="AK100" s="85"/>
      <c r="AL100" s="85"/>
      <c r="AM100" s="85"/>
      <c r="AN100" s="85"/>
      <c r="AO100" s="85"/>
      <c r="AP100" s="85"/>
      <c r="AQ100" s="85"/>
      <c r="AR100" s="85"/>
      <c r="AS100" s="85"/>
      <c r="AT100" s="85"/>
      <c r="AU100" s="85"/>
      <c r="AV100" s="85"/>
      <c r="AW100" s="85"/>
      <c r="AX100" s="85"/>
      <c r="AY100" s="85"/>
      <c r="AZ100" s="85"/>
      <c r="BA100" s="85"/>
      <c r="BB100" s="85"/>
      <c r="BC100" s="86"/>
      <c r="BD100" s="86"/>
    </row>
    <row r="101" spans="1:56" x14ac:dyDescent="0.25">
      <c r="A101" s="86"/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5"/>
      <c r="T101" s="85"/>
      <c r="U101" s="85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  <c r="AF101" s="85"/>
      <c r="AG101" s="85"/>
      <c r="AH101" s="85"/>
      <c r="AI101" s="85"/>
      <c r="AJ101" s="85"/>
      <c r="AK101" s="85"/>
      <c r="AL101" s="85"/>
      <c r="AM101" s="85"/>
      <c r="AN101" s="85"/>
      <c r="AO101" s="85"/>
      <c r="AP101" s="85"/>
      <c r="AQ101" s="85"/>
      <c r="AR101" s="85"/>
      <c r="AS101" s="85"/>
      <c r="AT101" s="85"/>
      <c r="AU101" s="85"/>
      <c r="AV101" s="85"/>
      <c r="AW101" s="85"/>
      <c r="AX101" s="85"/>
      <c r="AY101" s="85"/>
      <c r="AZ101" s="85"/>
      <c r="BA101" s="85"/>
      <c r="BB101" s="85"/>
      <c r="BC101" s="86"/>
      <c r="BD101" s="86"/>
    </row>
    <row r="102" spans="1:56" x14ac:dyDescent="0.25">
      <c r="A102" s="86"/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5"/>
      <c r="T102" s="85"/>
      <c r="U102" s="85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  <c r="AF102" s="85"/>
      <c r="AG102" s="85"/>
      <c r="AH102" s="85"/>
      <c r="AI102" s="85"/>
      <c r="AJ102" s="85"/>
      <c r="AK102" s="85"/>
      <c r="AL102" s="85"/>
      <c r="AM102" s="85"/>
      <c r="AN102" s="85"/>
      <c r="AO102" s="85"/>
      <c r="AP102" s="85"/>
      <c r="AQ102" s="85"/>
      <c r="AR102" s="85"/>
      <c r="AS102" s="85"/>
      <c r="AT102" s="85"/>
      <c r="AU102" s="85"/>
      <c r="AV102" s="85"/>
      <c r="AW102" s="85"/>
      <c r="AX102" s="85"/>
      <c r="AY102" s="85"/>
      <c r="AZ102" s="85"/>
      <c r="BA102" s="85"/>
      <c r="BB102" s="85"/>
      <c r="BC102" s="86"/>
      <c r="BD102" s="86"/>
    </row>
    <row r="103" spans="1:56" x14ac:dyDescent="0.25">
      <c r="A103" s="86"/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85"/>
      <c r="AL103" s="85"/>
      <c r="AM103" s="85"/>
      <c r="AN103" s="85"/>
      <c r="AO103" s="85"/>
      <c r="AP103" s="85"/>
      <c r="AQ103" s="85"/>
      <c r="AR103" s="85"/>
      <c r="AS103" s="85"/>
      <c r="AT103" s="85"/>
      <c r="AU103" s="85"/>
      <c r="AV103" s="85"/>
      <c r="AW103" s="85"/>
      <c r="AX103" s="85"/>
      <c r="AY103" s="85"/>
      <c r="AZ103" s="85"/>
      <c r="BA103" s="85"/>
      <c r="BB103" s="85"/>
      <c r="BC103" s="86"/>
      <c r="BD103" s="86"/>
    </row>
    <row r="104" spans="1:56" x14ac:dyDescent="0.25">
      <c r="A104" s="86"/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5"/>
      <c r="T104" s="85"/>
      <c r="U104" s="85"/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  <c r="AF104" s="85"/>
      <c r="AG104" s="85"/>
      <c r="AH104" s="85"/>
      <c r="AI104" s="85"/>
      <c r="AJ104" s="85"/>
      <c r="AK104" s="85"/>
      <c r="AL104" s="85"/>
      <c r="AM104" s="85"/>
      <c r="AN104" s="85"/>
      <c r="AO104" s="85"/>
      <c r="AP104" s="85"/>
      <c r="AQ104" s="85"/>
      <c r="AR104" s="85"/>
      <c r="AS104" s="85"/>
      <c r="AT104" s="85"/>
      <c r="AU104" s="85"/>
      <c r="AV104" s="85"/>
      <c r="AW104" s="85"/>
      <c r="AX104" s="85"/>
      <c r="AY104" s="85"/>
      <c r="AZ104" s="85"/>
      <c r="BA104" s="85"/>
      <c r="BB104" s="85"/>
      <c r="BC104" s="86"/>
      <c r="BD104" s="86"/>
    </row>
    <row r="105" spans="1:56" x14ac:dyDescent="0.25">
      <c r="A105" s="86"/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5"/>
      <c r="T105" s="85"/>
      <c r="U105" s="85"/>
      <c r="V105" s="85"/>
      <c r="W105" s="85"/>
      <c r="X105" s="85"/>
      <c r="Y105" s="85"/>
      <c r="Z105" s="85"/>
      <c r="AA105" s="85"/>
      <c r="AB105" s="85"/>
      <c r="AC105" s="85"/>
      <c r="AD105" s="85"/>
      <c r="AE105" s="85"/>
      <c r="AF105" s="85"/>
      <c r="AG105" s="85"/>
      <c r="AH105" s="85"/>
      <c r="AI105" s="85"/>
      <c r="AJ105" s="85"/>
      <c r="AK105" s="85"/>
      <c r="AL105" s="85"/>
      <c r="AM105" s="85"/>
      <c r="AN105" s="85"/>
      <c r="AO105" s="85"/>
      <c r="AP105" s="85"/>
      <c r="AQ105" s="85"/>
      <c r="AR105" s="85"/>
      <c r="AS105" s="85"/>
      <c r="AT105" s="85"/>
      <c r="AU105" s="85"/>
      <c r="AV105" s="85"/>
      <c r="AW105" s="85"/>
      <c r="AX105" s="85"/>
      <c r="AY105" s="85"/>
      <c r="AZ105" s="85"/>
      <c r="BA105" s="85"/>
      <c r="BB105" s="85"/>
      <c r="BC105" s="86"/>
      <c r="BD105" s="86"/>
    </row>
    <row r="106" spans="1:56" x14ac:dyDescent="0.25">
      <c r="A106" s="86"/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5"/>
      <c r="T106" s="85"/>
      <c r="U106" s="85"/>
      <c r="V106" s="85"/>
      <c r="W106" s="85"/>
      <c r="X106" s="85"/>
      <c r="Y106" s="85"/>
      <c r="Z106" s="85"/>
      <c r="AA106" s="85"/>
      <c r="AB106" s="85"/>
      <c r="AC106" s="85"/>
      <c r="AD106" s="85"/>
      <c r="AE106" s="85"/>
      <c r="AF106" s="85"/>
      <c r="AG106" s="85"/>
      <c r="AH106" s="85"/>
      <c r="AI106" s="85"/>
      <c r="AJ106" s="85"/>
      <c r="AK106" s="85"/>
      <c r="AL106" s="85"/>
      <c r="AM106" s="85"/>
      <c r="AN106" s="85"/>
      <c r="AO106" s="85"/>
      <c r="AP106" s="85"/>
      <c r="AQ106" s="85"/>
      <c r="AR106" s="85"/>
      <c r="AS106" s="85"/>
      <c r="AT106" s="85"/>
      <c r="AU106" s="85"/>
      <c r="AV106" s="85"/>
      <c r="AW106" s="85"/>
      <c r="AX106" s="85"/>
      <c r="AY106" s="85"/>
      <c r="AZ106" s="85"/>
      <c r="BA106" s="85"/>
      <c r="BB106" s="85"/>
      <c r="BC106" s="86"/>
      <c r="BD106" s="86"/>
    </row>
    <row r="107" spans="1:56" x14ac:dyDescent="0.25">
      <c r="A107" s="86"/>
      <c r="B107" s="8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5"/>
      <c r="T107" s="85"/>
      <c r="U107" s="85"/>
      <c r="V107" s="85"/>
      <c r="W107" s="85"/>
      <c r="X107" s="85"/>
      <c r="Y107" s="85"/>
      <c r="Z107" s="85"/>
      <c r="AA107" s="85"/>
      <c r="AB107" s="85"/>
      <c r="AC107" s="85"/>
      <c r="AD107" s="85"/>
      <c r="AE107" s="85"/>
      <c r="AF107" s="85"/>
      <c r="AG107" s="85"/>
      <c r="AH107" s="85"/>
      <c r="AI107" s="85"/>
      <c r="AJ107" s="85"/>
      <c r="AK107" s="85"/>
      <c r="AL107" s="85"/>
      <c r="AM107" s="85"/>
      <c r="AN107" s="85"/>
      <c r="AO107" s="85"/>
      <c r="AP107" s="85"/>
      <c r="AQ107" s="85"/>
      <c r="AR107" s="85"/>
      <c r="AS107" s="85"/>
      <c r="AT107" s="85"/>
      <c r="AU107" s="85"/>
      <c r="AV107" s="85"/>
      <c r="AW107" s="85"/>
      <c r="AX107" s="85"/>
      <c r="AY107" s="85"/>
      <c r="AZ107" s="85"/>
      <c r="BA107" s="85"/>
      <c r="BB107" s="85"/>
      <c r="BC107" s="86"/>
      <c r="BD107" s="86"/>
    </row>
    <row r="108" spans="1:56" x14ac:dyDescent="0.25">
      <c r="A108" s="86"/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5"/>
      <c r="T108" s="85"/>
      <c r="U108" s="85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  <c r="AK108" s="85"/>
      <c r="AL108" s="85"/>
      <c r="AM108" s="85"/>
      <c r="AN108" s="85"/>
      <c r="AO108" s="85"/>
      <c r="AP108" s="85"/>
      <c r="AQ108" s="85"/>
      <c r="AR108" s="85"/>
      <c r="AS108" s="85"/>
      <c r="AT108" s="85"/>
      <c r="AU108" s="85"/>
      <c r="AV108" s="85"/>
      <c r="AW108" s="85"/>
      <c r="AX108" s="85"/>
      <c r="AY108" s="85"/>
      <c r="AZ108" s="85"/>
      <c r="BA108" s="85"/>
      <c r="BB108" s="85"/>
      <c r="BC108" s="86"/>
      <c r="BD108" s="86"/>
    </row>
    <row r="109" spans="1:56" x14ac:dyDescent="0.25">
      <c r="A109" s="86"/>
      <c r="B109" s="86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  <c r="S109" s="85"/>
      <c r="T109" s="85"/>
      <c r="U109" s="85"/>
      <c r="V109" s="85"/>
      <c r="W109" s="85"/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  <c r="AH109" s="85"/>
      <c r="AI109" s="85"/>
      <c r="AJ109" s="85"/>
      <c r="AK109" s="85"/>
      <c r="AL109" s="85"/>
      <c r="AM109" s="85"/>
      <c r="AN109" s="85"/>
      <c r="AO109" s="85"/>
      <c r="AP109" s="85"/>
      <c r="AQ109" s="85"/>
      <c r="AR109" s="85"/>
      <c r="AS109" s="85"/>
      <c r="AT109" s="85"/>
      <c r="AU109" s="85"/>
      <c r="AV109" s="85"/>
      <c r="AW109" s="85"/>
      <c r="AX109" s="85"/>
      <c r="AY109" s="85"/>
      <c r="AZ109" s="85"/>
      <c r="BA109" s="85"/>
      <c r="BB109" s="85"/>
      <c r="BC109" s="86"/>
      <c r="BD109" s="86"/>
    </row>
    <row r="110" spans="1:56" x14ac:dyDescent="0.25">
      <c r="A110" s="86"/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5"/>
      <c r="T110" s="85"/>
      <c r="U110" s="85"/>
      <c r="V110" s="85"/>
      <c r="W110" s="85"/>
      <c r="X110" s="85"/>
      <c r="Y110" s="85"/>
      <c r="Z110" s="85"/>
      <c r="AA110" s="85"/>
      <c r="AB110" s="85"/>
      <c r="AC110" s="85"/>
      <c r="AD110" s="85"/>
      <c r="AE110" s="85"/>
      <c r="AF110" s="85"/>
      <c r="AG110" s="85"/>
      <c r="AH110" s="85"/>
      <c r="AI110" s="85"/>
      <c r="AJ110" s="85"/>
      <c r="AK110" s="85"/>
      <c r="AL110" s="85"/>
      <c r="AM110" s="85"/>
      <c r="AN110" s="85"/>
      <c r="AO110" s="85"/>
      <c r="AP110" s="85"/>
      <c r="AQ110" s="85"/>
      <c r="AR110" s="85"/>
      <c r="AS110" s="85"/>
      <c r="AT110" s="85"/>
      <c r="AU110" s="85"/>
      <c r="AV110" s="85"/>
      <c r="AW110" s="85"/>
      <c r="AX110" s="85"/>
      <c r="AY110" s="85"/>
      <c r="AZ110" s="85"/>
      <c r="BA110" s="85"/>
      <c r="BB110" s="85"/>
      <c r="BC110" s="86"/>
      <c r="BD110" s="86"/>
    </row>
    <row r="111" spans="1:56" x14ac:dyDescent="0.25">
      <c r="A111" s="86"/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5"/>
      <c r="T111" s="85"/>
      <c r="U111" s="85"/>
      <c r="V111" s="85"/>
      <c r="W111" s="85"/>
      <c r="X111" s="85"/>
      <c r="Y111" s="85"/>
      <c r="Z111" s="85"/>
      <c r="AA111" s="85"/>
      <c r="AB111" s="85"/>
      <c r="AC111" s="85"/>
      <c r="AD111" s="85"/>
      <c r="AE111" s="85"/>
      <c r="AF111" s="85"/>
      <c r="AG111" s="85"/>
      <c r="AH111" s="85"/>
      <c r="AI111" s="85"/>
      <c r="AJ111" s="85"/>
      <c r="AK111" s="85"/>
      <c r="AL111" s="85"/>
      <c r="AM111" s="85"/>
      <c r="AN111" s="85"/>
      <c r="AO111" s="85"/>
      <c r="AP111" s="85"/>
      <c r="AQ111" s="85"/>
      <c r="AR111" s="85"/>
      <c r="AS111" s="85"/>
      <c r="AT111" s="85"/>
      <c r="AU111" s="85"/>
      <c r="AV111" s="85"/>
      <c r="AW111" s="85"/>
      <c r="AX111" s="85"/>
      <c r="AY111" s="85"/>
      <c r="AZ111" s="85"/>
      <c r="BA111" s="85"/>
      <c r="BB111" s="85"/>
      <c r="BC111" s="86"/>
      <c r="BD111" s="86"/>
    </row>
    <row r="112" spans="1:56" x14ac:dyDescent="0.25">
      <c r="A112" s="86"/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86"/>
      <c r="Q112" s="86"/>
      <c r="R112" s="86"/>
      <c r="S112" s="85"/>
      <c r="T112" s="85"/>
      <c r="U112" s="85"/>
      <c r="V112" s="85"/>
      <c r="W112" s="85"/>
      <c r="X112" s="85"/>
      <c r="Y112" s="85"/>
      <c r="Z112" s="85"/>
      <c r="AA112" s="85"/>
      <c r="AB112" s="85"/>
      <c r="AC112" s="85"/>
      <c r="AD112" s="85"/>
      <c r="AE112" s="85"/>
      <c r="AF112" s="85"/>
      <c r="AG112" s="85"/>
      <c r="AH112" s="85"/>
      <c r="AI112" s="85"/>
      <c r="AJ112" s="85"/>
      <c r="AK112" s="85"/>
      <c r="AL112" s="85"/>
      <c r="AM112" s="85"/>
      <c r="AN112" s="85"/>
      <c r="AO112" s="85"/>
      <c r="AP112" s="85"/>
      <c r="AQ112" s="85"/>
      <c r="AR112" s="85"/>
      <c r="AS112" s="85"/>
      <c r="AT112" s="85"/>
      <c r="AU112" s="85"/>
      <c r="AV112" s="85"/>
      <c r="AW112" s="85"/>
      <c r="AX112" s="85"/>
      <c r="AY112" s="85"/>
      <c r="AZ112" s="85"/>
      <c r="BA112" s="85"/>
      <c r="BB112" s="85"/>
      <c r="BC112" s="86"/>
      <c r="BD112" s="86"/>
    </row>
    <row r="113" spans="1:56" x14ac:dyDescent="0.25">
      <c r="A113" s="86"/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  <c r="R113" s="86"/>
      <c r="S113" s="85"/>
      <c r="T113" s="85"/>
      <c r="U113" s="85"/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  <c r="AJ113" s="85"/>
      <c r="AK113" s="85"/>
      <c r="AL113" s="85"/>
      <c r="AM113" s="85"/>
      <c r="AN113" s="85"/>
      <c r="AO113" s="85"/>
      <c r="AP113" s="85"/>
      <c r="AQ113" s="85"/>
      <c r="AR113" s="85"/>
      <c r="AS113" s="85"/>
      <c r="AT113" s="85"/>
      <c r="AU113" s="85"/>
      <c r="AV113" s="85"/>
      <c r="AW113" s="85"/>
      <c r="AX113" s="85"/>
      <c r="AY113" s="85"/>
      <c r="AZ113" s="85"/>
      <c r="BA113" s="85"/>
      <c r="BB113" s="85"/>
      <c r="BC113" s="86"/>
      <c r="BD113" s="86"/>
    </row>
    <row r="114" spans="1:56" x14ac:dyDescent="0.25">
      <c r="A114" s="86"/>
      <c r="B114" s="86"/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86"/>
      <c r="Q114" s="86"/>
      <c r="R114" s="86"/>
      <c r="S114" s="85"/>
      <c r="T114" s="85"/>
      <c r="U114" s="85"/>
      <c r="V114" s="85"/>
      <c r="W114" s="85"/>
      <c r="X114" s="85"/>
      <c r="Y114" s="85"/>
      <c r="Z114" s="85"/>
      <c r="AA114" s="85"/>
      <c r="AB114" s="85"/>
      <c r="AC114" s="85"/>
      <c r="AD114" s="85"/>
      <c r="AE114" s="85"/>
      <c r="AF114" s="85"/>
      <c r="AG114" s="85"/>
      <c r="AH114" s="85"/>
      <c r="AI114" s="85"/>
      <c r="AJ114" s="85"/>
      <c r="AK114" s="85"/>
      <c r="AL114" s="85"/>
      <c r="AM114" s="85"/>
      <c r="AN114" s="85"/>
      <c r="AO114" s="85"/>
      <c r="AP114" s="85"/>
      <c r="AQ114" s="85"/>
      <c r="AR114" s="85"/>
      <c r="AS114" s="85"/>
      <c r="AT114" s="85"/>
      <c r="AU114" s="85"/>
      <c r="AV114" s="85"/>
      <c r="AW114" s="85"/>
      <c r="AX114" s="85"/>
      <c r="AY114" s="85"/>
      <c r="AZ114" s="85"/>
      <c r="BA114" s="85"/>
      <c r="BB114" s="85"/>
      <c r="BC114" s="86"/>
      <c r="BD114" s="86"/>
    </row>
    <row r="115" spans="1:56" x14ac:dyDescent="0.25">
      <c r="A115" s="86"/>
      <c r="B115" s="86"/>
      <c r="C115" s="86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86"/>
      <c r="Q115" s="86"/>
      <c r="R115" s="86"/>
      <c r="S115" s="85"/>
      <c r="T115" s="85"/>
      <c r="U115" s="85"/>
      <c r="V115" s="85"/>
      <c r="W115" s="85"/>
      <c r="X115" s="85"/>
      <c r="Y115" s="85"/>
      <c r="Z115" s="85"/>
      <c r="AA115" s="85"/>
      <c r="AB115" s="85"/>
      <c r="AC115" s="85"/>
      <c r="AD115" s="85"/>
      <c r="AE115" s="85"/>
      <c r="AF115" s="85"/>
      <c r="AG115" s="85"/>
      <c r="AH115" s="85"/>
      <c r="AI115" s="85"/>
      <c r="AJ115" s="85"/>
      <c r="AK115" s="85"/>
      <c r="AL115" s="85"/>
      <c r="AM115" s="85"/>
      <c r="AN115" s="85"/>
      <c r="AO115" s="85"/>
      <c r="AP115" s="85"/>
      <c r="AQ115" s="85"/>
      <c r="AR115" s="85"/>
      <c r="AS115" s="85"/>
      <c r="AT115" s="85"/>
      <c r="AU115" s="85"/>
      <c r="AV115" s="85"/>
      <c r="AW115" s="85"/>
      <c r="AX115" s="85"/>
      <c r="AY115" s="85"/>
      <c r="AZ115" s="85"/>
      <c r="BA115" s="85"/>
      <c r="BB115" s="85"/>
      <c r="BC115" s="86"/>
      <c r="BD115" s="86"/>
    </row>
    <row r="116" spans="1:56" x14ac:dyDescent="0.25">
      <c r="A116" s="86"/>
      <c r="B116" s="86"/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5"/>
      <c r="T116" s="85"/>
      <c r="U116" s="85"/>
      <c r="V116" s="85"/>
      <c r="W116" s="85"/>
      <c r="X116" s="85"/>
      <c r="Y116" s="85"/>
      <c r="Z116" s="85"/>
      <c r="AA116" s="85"/>
      <c r="AB116" s="85"/>
      <c r="AC116" s="85"/>
      <c r="AD116" s="85"/>
      <c r="AE116" s="85"/>
      <c r="AF116" s="85"/>
      <c r="AG116" s="85"/>
      <c r="AH116" s="85"/>
      <c r="AI116" s="85"/>
      <c r="AJ116" s="85"/>
      <c r="AK116" s="85"/>
      <c r="AL116" s="85"/>
      <c r="AM116" s="85"/>
      <c r="AN116" s="85"/>
      <c r="AO116" s="85"/>
      <c r="AP116" s="85"/>
      <c r="AQ116" s="85"/>
      <c r="AR116" s="85"/>
      <c r="AS116" s="85"/>
      <c r="AT116" s="85"/>
      <c r="AU116" s="85"/>
      <c r="AV116" s="85"/>
      <c r="AW116" s="85"/>
      <c r="AX116" s="85"/>
      <c r="AY116" s="85"/>
      <c r="AZ116" s="85"/>
      <c r="BA116" s="85"/>
      <c r="BB116" s="85"/>
      <c r="BC116" s="86"/>
      <c r="BD116" s="86"/>
    </row>
    <row r="117" spans="1:56" x14ac:dyDescent="0.25">
      <c r="A117" s="86"/>
      <c r="B117" s="86"/>
      <c r="C117" s="86"/>
      <c r="D117" s="86"/>
      <c r="E117" s="86"/>
      <c r="F117" s="86"/>
      <c r="G117" s="86"/>
      <c r="H117" s="86"/>
      <c r="I117" s="86"/>
      <c r="J117" s="86"/>
      <c r="K117" s="86"/>
      <c r="L117" s="86"/>
      <c r="M117" s="86"/>
      <c r="N117" s="86"/>
      <c r="O117" s="86"/>
      <c r="P117" s="86"/>
      <c r="Q117" s="86"/>
      <c r="R117" s="86"/>
      <c r="S117" s="85"/>
      <c r="T117" s="85"/>
      <c r="U117" s="85"/>
      <c r="V117" s="85"/>
      <c r="W117" s="85"/>
      <c r="X117" s="85"/>
      <c r="Y117" s="85"/>
      <c r="Z117" s="85"/>
      <c r="AA117" s="85"/>
      <c r="AB117" s="85"/>
      <c r="AC117" s="85"/>
      <c r="AD117" s="85"/>
      <c r="AE117" s="85"/>
      <c r="AF117" s="85"/>
      <c r="AG117" s="85"/>
      <c r="AH117" s="85"/>
      <c r="AI117" s="85"/>
      <c r="AJ117" s="85"/>
      <c r="AK117" s="85"/>
      <c r="AL117" s="85"/>
      <c r="AM117" s="85"/>
      <c r="AN117" s="85"/>
      <c r="AO117" s="85"/>
      <c r="AP117" s="85"/>
      <c r="AQ117" s="85"/>
      <c r="AR117" s="85"/>
      <c r="AS117" s="85"/>
      <c r="AT117" s="85"/>
      <c r="AU117" s="85"/>
      <c r="AV117" s="85"/>
      <c r="AW117" s="85"/>
      <c r="AX117" s="85"/>
      <c r="AY117" s="85"/>
      <c r="AZ117" s="85"/>
      <c r="BA117" s="85"/>
      <c r="BB117" s="85"/>
      <c r="BC117" s="86"/>
      <c r="BD117" s="86"/>
    </row>
    <row r="118" spans="1:56" x14ac:dyDescent="0.25">
      <c r="A118" s="86"/>
      <c r="B118" s="86"/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86"/>
      <c r="Q118" s="86"/>
      <c r="R118" s="86"/>
      <c r="S118" s="85"/>
      <c r="T118" s="85"/>
      <c r="U118" s="85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  <c r="AK118" s="85"/>
      <c r="AL118" s="85"/>
      <c r="AM118" s="85"/>
      <c r="AN118" s="85"/>
      <c r="AO118" s="85"/>
      <c r="AP118" s="85"/>
      <c r="AQ118" s="85"/>
      <c r="AR118" s="85"/>
      <c r="AS118" s="85"/>
      <c r="AT118" s="85"/>
      <c r="AU118" s="85"/>
      <c r="AV118" s="85"/>
      <c r="AW118" s="85"/>
      <c r="AX118" s="85"/>
      <c r="AY118" s="85"/>
      <c r="AZ118" s="85"/>
      <c r="BA118" s="85"/>
      <c r="BB118" s="85"/>
      <c r="BC118" s="86"/>
      <c r="BD118" s="86"/>
    </row>
    <row r="119" spans="1:56" x14ac:dyDescent="0.25">
      <c r="A119" s="86"/>
      <c r="B119" s="86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5"/>
      <c r="T119" s="85"/>
      <c r="U119" s="85"/>
      <c r="V119" s="85"/>
      <c r="W119" s="85"/>
      <c r="X119" s="85"/>
      <c r="Y119" s="85"/>
      <c r="Z119" s="85"/>
      <c r="AA119" s="85"/>
      <c r="AB119" s="85"/>
      <c r="AC119" s="85"/>
      <c r="AD119" s="85"/>
      <c r="AE119" s="85"/>
      <c r="AF119" s="85"/>
      <c r="AG119" s="85"/>
      <c r="AH119" s="85"/>
      <c r="AI119" s="85"/>
      <c r="AJ119" s="85"/>
      <c r="AK119" s="85"/>
      <c r="AL119" s="85"/>
      <c r="AM119" s="85"/>
      <c r="AN119" s="85"/>
      <c r="AO119" s="85"/>
      <c r="AP119" s="85"/>
      <c r="AQ119" s="85"/>
      <c r="AR119" s="85"/>
      <c r="AS119" s="85"/>
      <c r="AT119" s="85"/>
      <c r="AU119" s="85"/>
      <c r="AV119" s="85"/>
      <c r="AW119" s="85"/>
      <c r="AX119" s="85"/>
      <c r="AY119" s="85"/>
      <c r="AZ119" s="85"/>
      <c r="BA119" s="85"/>
      <c r="BB119" s="85"/>
      <c r="BC119" s="86"/>
      <c r="BD119" s="86"/>
    </row>
    <row r="120" spans="1:56" x14ac:dyDescent="0.25">
      <c r="A120" s="86"/>
      <c r="B120" s="86"/>
      <c r="C120" s="86"/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  <c r="S120" s="85"/>
      <c r="T120" s="85"/>
      <c r="U120" s="85"/>
      <c r="V120" s="85"/>
      <c r="W120" s="85"/>
      <c r="X120" s="85"/>
      <c r="Y120" s="85"/>
      <c r="Z120" s="85"/>
      <c r="AA120" s="85"/>
      <c r="AB120" s="85"/>
      <c r="AC120" s="85"/>
      <c r="AD120" s="85"/>
      <c r="AE120" s="85"/>
      <c r="AF120" s="85"/>
      <c r="AG120" s="85"/>
      <c r="AH120" s="85"/>
      <c r="AI120" s="85"/>
      <c r="AJ120" s="85"/>
      <c r="AK120" s="85"/>
      <c r="AL120" s="85"/>
      <c r="AM120" s="85"/>
      <c r="AN120" s="85"/>
      <c r="AO120" s="85"/>
      <c r="AP120" s="85"/>
      <c r="AQ120" s="85"/>
      <c r="AR120" s="85"/>
      <c r="AS120" s="85"/>
      <c r="AT120" s="85"/>
      <c r="AU120" s="85"/>
      <c r="AV120" s="85"/>
      <c r="AW120" s="85"/>
      <c r="AX120" s="85"/>
      <c r="AY120" s="85"/>
      <c r="AZ120" s="85"/>
      <c r="BA120" s="85"/>
      <c r="BB120" s="85"/>
      <c r="BC120" s="86"/>
      <c r="BD120" s="86"/>
    </row>
    <row r="121" spans="1:56" x14ac:dyDescent="0.25">
      <c r="A121" s="86"/>
      <c r="B121" s="86"/>
      <c r="C121" s="86"/>
      <c r="D121" s="86"/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6"/>
      <c r="P121" s="86"/>
      <c r="Q121" s="86"/>
      <c r="R121" s="86"/>
      <c r="S121" s="85"/>
      <c r="T121" s="85"/>
      <c r="U121" s="85"/>
      <c r="V121" s="85"/>
      <c r="W121" s="85"/>
      <c r="X121" s="85"/>
      <c r="Y121" s="85"/>
      <c r="Z121" s="85"/>
      <c r="AA121" s="85"/>
      <c r="AB121" s="85"/>
      <c r="AC121" s="85"/>
      <c r="AD121" s="85"/>
      <c r="AE121" s="85"/>
      <c r="AF121" s="85"/>
      <c r="AG121" s="85"/>
      <c r="AH121" s="85"/>
      <c r="AI121" s="85"/>
      <c r="AJ121" s="85"/>
      <c r="AK121" s="85"/>
      <c r="AL121" s="85"/>
      <c r="AM121" s="85"/>
      <c r="AN121" s="85"/>
      <c r="AO121" s="85"/>
      <c r="AP121" s="85"/>
      <c r="AQ121" s="85"/>
      <c r="AR121" s="85"/>
      <c r="AS121" s="85"/>
      <c r="AT121" s="85"/>
      <c r="AU121" s="85"/>
      <c r="AV121" s="85"/>
      <c r="AW121" s="85"/>
      <c r="AX121" s="85"/>
      <c r="AY121" s="85"/>
      <c r="AZ121" s="85"/>
      <c r="BA121" s="85"/>
      <c r="BB121" s="85"/>
      <c r="BC121" s="86"/>
      <c r="BD121" s="86"/>
    </row>
    <row r="122" spans="1:56" x14ac:dyDescent="0.25">
      <c r="A122" s="86"/>
      <c r="B122" s="86"/>
      <c r="C122" s="86"/>
      <c r="D122" s="86"/>
      <c r="E122" s="86"/>
      <c r="F122" s="86"/>
      <c r="G122" s="86"/>
      <c r="H122" s="86"/>
      <c r="I122" s="86"/>
      <c r="J122" s="86"/>
      <c r="K122" s="86"/>
      <c r="L122" s="86"/>
      <c r="M122" s="86"/>
      <c r="N122" s="86"/>
      <c r="O122" s="86"/>
      <c r="P122" s="86"/>
      <c r="Q122" s="86"/>
      <c r="R122" s="86"/>
      <c r="S122" s="85"/>
      <c r="T122" s="85"/>
      <c r="U122" s="85"/>
      <c r="V122" s="85"/>
      <c r="W122" s="85"/>
      <c r="X122" s="85"/>
      <c r="Y122" s="85"/>
      <c r="Z122" s="85"/>
      <c r="AA122" s="85"/>
      <c r="AB122" s="85"/>
      <c r="AC122" s="85"/>
      <c r="AD122" s="85"/>
      <c r="AE122" s="85"/>
      <c r="AF122" s="85"/>
      <c r="AG122" s="85"/>
      <c r="AH122" s="85"/>
      <c r="AI122" s="85"/>
      <c r="AJ122" s="85"/>
      <c r="AK122" s="85"/>
      <c r="AL122" s="85"/>
      <c r="AM122" s="85"/>
      <c r="AN122" s="85"/>
      <c r="AO122" s="85"/>
      <c r="AP122" s="85"/>
      <c r="AQ122" s="85"/>
      <c r="AR122" s="85"/>
      <c r="AS122" s="85"/>
      <c r="AT122" s="85"/>
      <c r="AU122" s="85"/>
      <c r="AV122" s="85"/>
      <c r="AW122" s="85"/>
      <c r="AX122" s="85"/>
      <c r="AY122" s="85"/>
      <c r="AZ122" s="85"/>
      <c r="BA122" s="85"/>
      <c r="BB122" s="85"/>
      <c r="BC122" s="86"/>
      <c r="BD122" s="86"/>
    </row>
    <row r="123" spans="1:56" x14ac:dyDescent="0.25">
      <c r="A123" s="86"/>
      <c r="B123" s="86"/>
      <c r="C123" s="86"/>
      <c r="D123" s="86"/>
      <c r="E123" s="86"/>
      <c r="F123" s="86"/>
      <c r="G123" s="86"/>
      <c r="H123" s="86"/>
      <c r="I123" s="86"/>
      <c r="J123" s="86"/>
      <c r="K123" s="86"/>
      <c r="L123" s="86"/>
      <c r="M123" s="86"/>
      <c r="N123" s="86"/>
      <c r="O123" s="86"/>
      <c r="P123" s="86"/>
      <c r="Q123" s="86"/>
      <c r="R123" s="86"/>
      <c r="S123" s="85"/>
      <c r="T123" s="85"/>
      <c r="U123" s="85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  <c r="AJ123" s="85"/>
      <c r="AK123" s="85"/>
      <c r="AL123" s="85"/>
      <c r="AM123" s="85"/>
      <c r="AN123" s="85"/>
      <c r="AO123" s="85"/>
      <c r="AP123" s="85"/>
      <c r="AQ123" s="85"/>
      <c r="AR123" s="85"/>
      <c r="AS123" s="85"/>
      <c r="AT123" s="85"/>
      <c r="AU123" s="85"/>
      <c r="AV123" s="85"/>
      <c r="AW123" s="85"/>
      <c r="AX123" s="85"/>
      <c r="AY123" s="85"/>
      <c r="AZ123" s="85"/>
      <c r="BA123" s="85"/>
      <c r="BB123" s="85"/>
      <c r="BC123" s="86"/>
      <c r="BD123" s="86"/>
    </row>
    <row r="124" spans="1:56" x14ac:dyDescent="0.25">
      <c r="A124" s="86"/>
      <c r="B124" s="86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86"/>
      <c r="O124" s="86"/>
      <c r="P124" s="86"/>
      <c r="Q124" s="86"/>
      <c r="R124" s="86"/>
      <c r="S124" s="85"/>
      <c r="T124" s="85"/>
      <c r="U124" s="85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85"/>
      <c r="AG124" s="85"/>
      <c r="AH124" s="85"/>
      <c r="AI124" s="85"/>
      <c r="AJ124" s="85"/>
      <c r="AK124" s="85"/>
      <c r="AL124" s="85"/>
      <c r="AM124" s="85"/>
      <c r="AN124" s="85"/>
      <c r="AO124" s="85"/>
      <c r="AP124" s="85"/>
      <c r="AQ124" s="85"/>
      <c r="AR124" s="85"/>
      <c r="AS124" s="85"/>
      <c r="AT124" s="85"/>
      <c r="AU124" s="85"/>
      <c r="AV124" s="85"/>
      <c r="AW124" s="85"/>
      <c r="AX124" s="85"/>
      <c r="AY124" s="85"/>
      <c r="AZ124" s="85"/>
      <c r="BA124" s="85"/>
      <c r="BB124" s="85"/>
      <c r="BC124" s="86"/>
      <c r="BD124" s="86"/>
    </row>
    <row r="125" spans="1:56" x14ac:dyDescent="0.25">
      <c r="A125" s="86"/>
      <c r="B125" s="86"/>
      <c r="C125" s="86"/>
      <c r="D125" s="86"/>
      <c r="E125" s="86"/>
      <c r="F125" s="86"/>
      <c r="G125" s="86"/>
      <c r="H125" s="86"/>
      <c r="I125" s="86"/>
      <c r="J125" s="86"/>
      <c r="K125" s="86"/>
      <c r="L125" s="86"/>
      <c r="M125" s="86"/>
      <c r="N125" s="86"/>
      <c r="O125" s="86"/>
      <c r="P125" s="86"/>
      <c r="Q125" s="86"/>
      <c r="R125" s="86"/>
      <c r="S125" s="85"/>
      <c r="T125" s="85"/>
      <c r="U125" s="85"/>
      <c r="V125" s="85"/>
      <c r="W125" s="85"/>
      <c r="X125" s="85"/>
      <c r="Y125" s="85"/>
      <c r="Z125" s="85"/>
      <c r="AA125" s="85"/>
      <c r="AB125" s="85"/>
      <c r="AC125" s="85"/>
      <c r="AD125" s="85"/>
      <c r="AE125" s="85"/>
      <c r="AF125" s="85"/>
      <c r="AG125" s="85"/>
      <c r="AH125" s="85"/>
      <c r="AI125" s="85"/>
      <c r="AJ125" s="85"/>
      <c r="AK125" s="85"/>
      <c r="AL125" s="85"/>
      <c r="AM125" s="85"/>
      <c r="AN125" s="85"/>
      <c r="AO125" s="85"/>
      <c r="AP125" s="85"/>
      <c r="AQ125" s="85"/>
      <c r="AR125" s="85"/>
      <c r="AS125" s="85"/>
      <c r="AT125" s="85"/>
      <c r="AU125" s="85"/>
      <c r="AV125" s="85"/>
      <c r="AW125" s="85"/>
      <c r="AX125" s="85"/>
      <c r="AY125" s="85"/>
      <c r="AZ125" s="85"/>
      <c r="BA125" s="85"/>
      <c r="BB125" s="85"/>
      <c r="BC125" s="86"/>
      <c r="BD125" s="86"/>
    </row>
    <row r="126" spans="1:56" x14ac:dyDescent="0.25">
      <c r="A126" s="86"/>
      <c r="B126" s="86"/>
      <c r="C126" s="86"/>
      <c r="D126" s="86"/>
      <c r="E126" s="86"/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  <c r="S126" s="85"/>
      <c r="T126" s="85"/>
      <c r="U126" s="85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85"/>
      <c r="AG126" s="85"/>
      <c r="AH126" s="85"/>
      <c r="AI126" s="85"/>
      <c r="AJ126" s="85"/>
      <c r="AK126" s="85"/>
      <c r="AL126" s="85"/>
      <c r="AM126" s="85"/>
      <c r="AN126" s="85"/>
      <c r="AO126" s="85"/>
      <c r="AP126" s="85"/>
      <c r="AQ126" s="85"/>
      <c r="AR126" s="85"/>
      <c r="AS126" s="85"/>
      <c r="AT126" s="85"/>
      <c r="AU126" s="85"/>
      <c r="AV126" s="85"/>
      <c r="AW126" s="85"/>
      <c r="AX126" s="85"/>
      <c r="AY126" s="85"/>
      <c r="AZ126" s="85"/>
      <c r="BA126" s="85"/>
      <c r="BB126" s="85"/>
      <c r="BC126" s="86"/>
      <c r="BD126" s="86"/>
    </row>
    <row r="127" spans="1:56" x14ac:dyDescent="0.25">
      <c r="A127" s="86"/>
      <c r="B127" s="86"/>
      <c r="C127" s="86"/>
      <c r="D127" s="86"/>
      <c r="E127" s="86"/>
      <c r="F127" s="86"/>
      <c r="G127" s="86"/>
      <c r="H127" s="86"/>
      <c r="I127" s="86"/>
      <c r="J127" s="86"/>
      <c r="K127" s="86"/>
      <c r="L127" s="86"/>
      <c r="M127" s="86"/>
      <c r="N127" s="86"/>
      <c r="O127" s="86"/>
      <c r="P127" s="86"/>
      <c r="Q127" s="86"/>
      <c r="R127" s="86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85"/>
      <c r="AL127" s="85"/>
      <c r="AM127" s="85"/>
      <c r="AN127" s="85"/>
      <c r="AO127" s="85"/>
      <c r="AP127" s="85"/>
      <c r="AQ127" s="85"/>
      <c r="AR127" s="85"/>
      <c r="AS127" s="85"/>
      <c r="AT127" s="85"/>
      <c r="AU127" s="85"/>
      <c r="AV127" s="85"/>
      <c r="AW127" s="85"/>
      <c r="AX127" s="85"/>
      <c r="AY127" s="85"/>
      <c r="AZ127" s="85"/>
      <c r="BA127" s="85"/>
      <c r="BB127" s="85"/>
      <c r="BC127" s="86"/>
      <c r="BD127" s="86"/>
    </row>
    <row r="128" spans="1:56" x14ac:dyDescent="0.25">
      <c r="A128" s="86"/>
      <c r="B128" s="86"/>
      <c r="C128" s="86"/>
      <c r="D128" s="86"/>
      <c r="E128" s="86"/>
      <c r="F128" s="86"/>
      <c r="G128" s="86"/>
      <c r="H128" s="86"/>
      <c r="I128" s="86"/>
      <c r="J128" s="86"/>
      <c r="K128" s="86"/>
      <c r="L128" s="86"/>
      <c r="M128" s="86"/>
      <c r="N128" s="86"/>
      <c r="O128" s="86"/>
      <c r="P128" s="86"/>
      <c r="Q128" s="86"/>
      <c r="R128" s="86"/>
      <c r="S128" s="85"/>
      <c r="T128" s="85"/>
      <c r="U128" s="85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  <c r="AJ128" s="85"/>
      <c r="AK128" s="85"/>
      <c r="AL128" s="85"/>
      <c r="AM128" s="85"/>
      <c r="AN128" s="85"/>
      <c r="AO128" s="85"/>
      <c r="AP128" s="85"/>
      <c r="AQ128" s="85"/>
      <c r="AR128" s="85"/>
      <c r="AS128" s="85"/>
      <c r="AT128" s="85"/>
      <c r="AU128" s="85"/>
      <c r="AV128" s="85"/>
      <c r="AW128" s="85"/>
      <c r="AX128" s="85"/>
      <c r="AY128" s="85"/>
      <c r="AZ128" s="85"/>
      <c r="BA128" s="85"/>
      <c r="BB128" s="85"/>
      <c r="BC128" s="86"/>
      <c r="BD128" s="86"/>
    </row>
    <row r="129" spans="1:56" x14ac:dyDescent="0.25">
      <c r="A129" s="86"/>
      <c r="B129" s="86"/>
      <c r="C129" s="86"/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86"/>
      <c r="R129" s="86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  <c r="AJ129" s="85"/>
      <c r="AK129" s="85"/>
      <c r="AL129" s="85"/>
      <c r="AM129" s="85"/>
      <c r="AN129" s="85"/>
      <c r="AO129" s="85"/>
      <c r="AP129" s="85"/>
      <c r="AQ129" s="85"/>
      <c r="AR129" s="85"/>
      <c r="AS129" s="85"/>
      <c r="AT129" s="85"/>
      <c r="AU129" s="85"/>
      <c r="AV129" s="85"/>
      <c r="AW129" s="85"/>
      <c r="AX129" s="85"/>
      <c r="AY129" s="85"/>
      <c r="AZ129" s="85"/>
      <c r="BA129" s="85"/>
      <c r="BB129" s="85"/>
      <c r="BC129" s="86"/>
      <c r="BD129" s="86"/>
    </row>
    <row r="130" spans="1:56" x14ac:dyDescent="0.25">
      <c r="A130" s="86"/>
      <c r="B130" s="86"/>
      <c r="C130" s="86"/>
      <c r="D130" s="86"/>
      <c r="E130" s="86"/>
      <c r="F130" s="86"/>
      <c r="G130" s="86"/>
      <c r="H130" s="86"/>
      <c r="I130" s="86"/>
      <c r="J130" s="86"/>
      <c r="K130" s="86"/>
      <c r="L130" s="86"/>
      <c r="M130" s="86"/>
      <c r="N130" s="86"/>
      <c r="O130" s="86"/>
      <c r="P130" s="86"/>
      <c r="Q130" s="86"/>
      <c r="R130" s="86"/>
      <c r="S130" s="85"/>
      <c r="T130" s="85"/>
      <c r="U130" s="85"/>
      <c r="V130" s="85"/>
      <c r="W130" s="85"/>
      <c r="X130" s="85"/>
      <c r="Y130" s="85"/>
      <c r="Z130" s="85"/>
      <c r="AA130" s="85"/>
      <c r="AB130" s="85"/>
      <c r="AC130" s="85"/>
      <c r="AD130" s="85"/>
      <c r="AE130" s="85"/>
      <c r="AF130" s="85"/>
      <c r="AG130" s="85"/>
      <c r="AH130" s="85"/>
      <c r="AI130" s="85"/>
      <c r="AJ130" s="85"/>
      <c r="AK130" s="85"/>
      <c r="AL130" s="85"/>
      <c r="AM130" s="85"/>
      <c r="AN130" s="85"/>
      <c r="AO130" s="85"/>
      <c r="AP130" s="85"/>
      <c r="AQ130" s="85"/>
      <c r="AR130" s="85"/>
      <c r="AS130" s="85"/>
      <c r="AT130" s="85"/>
      <c r="AU130" s="85"/>
      <c r="AV130" s="85"/>
      <c r="AW130" s="85"/>
      <c r="AX130" s="85"/>
      <c r="AY130" s="85"/>
      <c r="AZ130" s="85"/>
      <c r="BA130" s="85"/>
      <c r="BB130" s="85"/>
      <c r="BC130" s="86"/>
      <c r="BD130" s="86"/>
    </row>
    <row r="131" spans="1:56" x14ac:dyDescent="0.25">
      <c r="A131" s="86"/>
      <c r="B131" s="86"/>
      <c r="C131" s="86"/>
      <c r="D131" s="86"/>
      <c r="E131" s="86"/>
      <c r="F131" s="86"/>
      <c r="G131" s="86"/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86"/>
      <c r="S131" s="85"/>
      <c r="T131" s="85"/>
      <c r="U131" s="85"/>
      <c r="V131" s="85"/>
      <c r="W131" s="85"/>
      <c r="X131" s="85"/>
      <c r="Y131" s="85"/>
      <c r="Z131" s="85"/>
      <c r="AA131" s="85"/>
      <c r="AB131" s="85"/>
      <c r="AC131" s="85"/>
      <c r="AD131" s="85"/>
      <c r="AE131" s="85"/>
      <c r="AF131" s="85"/>
      <c r="AG131" s="85"/>
      <c r="AH131" s="85"/>
      <c r="AI131" s="85"/>
      <c r="AJ131" s="85"/>
      <c r="AK131" s="85"/>
      <c r="AL131" s="85"/>
      <c r="AM131" s="85"/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  <c r="AX131" s="85"/>
      <c r="AY131" s="85"/>
      <c r="AZ131" s="85"/>
      <c r="BA131" s="85"/>
      <c r="BB131" s="85"/>
      <c r="BC131" s="86"/>
      <c r="BD131" s="86"/>
    </row>
    <row r="132" spans="1:56" x14ac:dyDescent="0.25">
      <c r="A132" s="86"/>
      <c r="B132" s="86"/>
      <c r="C132" s="86"/>
      <c r="D132" s="86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86"/>
      <c r="P132" s="86"/>
      <c r="Q132" s="86"/>
      <c r="R132" s="86"/>
      <c r="S132" s="85"/>
      <c r="T132" s="85"/>
      <c r="U132" s="85"/>
      <c r="V132" s="85"/>
      <c r="W132" s="85"/>
      <c r="X132" s="85"/>
      <c r="Y132" s="85"/>
      <c r="Z132" s="85"/>
      <c r="AA132" s="85"/>
      <c r="AB132" s="85"/>
      <c r="AC132" s="85"/>
      <c r="AD132" s="85"/>
      <c r="AE132" s="85"/>
      <c r="AF132" s="85"/>
      <c r="AG132" s="85"/>
      <c r="AH132" s="85"/>
      <c r="AI132" s="85"/>
      <c r="AJ132" s="85"/>
      <c r="AK132" s="85"/>
      <c r="AL132" s="85"/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  <c r="AX132" s="85"/>
      <c r="AY132" s="85"/>
      <c r="AZ132" s="85"/>
      <c r="BA132" s="85"/>
      <c r="BB132" s="85"/>
      <c r="BC132" s="86"/>
      <c r="BD132" s="86"/>
    </row>
    <row r="133" spans="1:56" x14ac:dyDescent="0.25">
      <c r="A133" s="86"/>
      <c r="B133" s="86"/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  <c r="S133" s="85"/>
      <c r="T133" s="85"/>
      <c r="U133" s="85"/>
      <c r="V133" s="85"/>
      <c r="W133" s="85"/>
      <c r="X133" s="85"/>
      <c r="Y133" s="85"/>
      <c r="Z133" s="85"/>
      <c r="AA133" s="85"/>
      <c r="AB133" s="85"/>
      <c r="AC133" s="85"/>
      <c r="AD133" s="85"/>
      <c r="AE133" s="85"/>
      <c r="AF133" s="85"/>
      <c r="AG133" s="85"/>
      <c r="AH133" s="85"/>
      <c r="AI133" s="85"/>
      <c r="AJ133" s="85"/>
      <c r="AK133" s="85"/>
      <c r="AL133" s="85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  <c r="AX133" s="85"/>
      <c r="AY133" s="85"/>
      <c r="AZ133" s="85"/>
      <c r="BA133" s="85"/>
      <c r="BB133" s="85"/>
      <c r="BC133" s="86"/>
      <c r="BD133" s="86"/>
    </row>
    <row r="134" spans="1:56" x14ac:dyDescent="0.25">
      <c r="A134" s="86"/>
      <c r="B134" s="86"/>
      <c r="C134" s="86"/>
      <c r="D134" s="86"/>
      <c r="E134" s="86"/>
      <c r="F134" s="86"/>
      <c r="G134" s="86"/>
      <c r="H134" s="86"/>
      <c r="I134" s="86"/>
      <c r="J134" s="86"/>
      <c r="K134" s="86"/>
      <c r="L134" s="86"/>
      <c r="M134" s="86"/>
      <c r="N134" s="86"/>
      <c r="O134" s="86"/>
      <c r="P134" s="86"/>
      <c r="Q134" s="86"/>
      <c r="R134" s="86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  <c r="AJ134" s="85"/>
      <c r="AK134" s="85"/>
      <c r="AL134" s="85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  <c r="AX134" s="85"/>
      <c r="AY134" s="85"/>
      <c r="AZ134" s="85"/>
      <c r="BA134" s="85"/>
      <c r="BB134" s="85"/>
      <c r="BC134" s="86"/>
      <c r="BD134" s="86"/>
    </row>
    <row r="135" spans="1:56" x14ac:dyDescent="0.25">
      <c r="A135" s="86"/>
      <c r="B135" s="86"/>
      <c r="C135" s="86"/>
      <c r="D135" s="86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  <c r="S135" s="85"/>
      <c r="T135" s="85"/>
      <c r="U135" s="85"/>
      <c r="V135" s="85"/>
      <c r="W135" s="85"/>
      <c r="X135" s="85"/>
      <c r="Y135" s="85"/>
      <c r="Z135" s="85"/>
      <c r="AA135" s="85"/>
      <c r="AB135" s="85"/>
      <c r="AC135" s="85"/>
      <c r="AD135" s="85"/>
      <c r="AE135" s="85"/>
      <c r="AF135" s="85"/>
      <c r="AG135" s="85"/>
      <c r="AH135" s="85"/>
      <c r="AI135" s="85"/>
      <c r="AJ135" s="85"/>
      <c r="AK135" s="85"/>
      <c r="AL135" s="85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  <c r="AX135" s="85"/>
      <c r="AY135" s="85"/>
      <c r="AZ135" s="85"/>
      <c r="BA135" s="85"/>
      <c r="BB135" s="85"/>
      <c r="BC135" s="86"/>
      <c r="BD135" s="86"/>
    </row>
    <row r="136" spans="1:56" x14ac:dyDescent="0.25">
      <c r="A136" s="86"/>
      <c r="B136" s="8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5"/>
      <c r="T136" s="85"/>
      <c r="U136" s="85"/>
      <c r="V136" s="85"/>
      <c r="W136" s="85"/>
      <c r="X136" s="85"/>
      <c r="Y136" s="85"/>
      <c r="Z136" s="85"/>
      <c r="AA136" s="85"/>
      <c r="AB136" s="85"/>
      <c r="AC136" s="85"/>
      <c r="AD136" s="85"/>
      <c r="AE136" s="85"/>
      <c r="AF136" s="85"/>
      <c r="AG136" s="85"/>
      <c r="AH136" s="85"/>
      <c r="AI136" s="85"/>
      <c r="AJ136" s="85"/>
      <c r="AK136" s="85"/>
      <c r="AL136" s="85"/>
      <c r="AM136" s="85"/>
      <c r="AN136" s="85"/>
      <c r="AO136" s="85"/>
      <c r="AP136" s="85"/>
      <c r="AQ136" s="85"/>
      <c r="AR136" s="85"/>
      <c r="AS136" s="85"/>
      <c r="AT136" s="85"/>
      <c r="AU136" s="85"/>
      <c r="AV136" s="85"/>
      <c r="AW136" s="85"/>
      <c r="AX136" s="85"/>
      <c r="AY136" s="85"/>
      <c r="AZ136" s="85"/>
      <c r="BA136" s="85"/>
      <c r="BB136" s="85"/>
      <c r="BC136" s="86"/>
      <c r="BD136" s="86"/>
    </row>
    <row r="137" spans="1:56" x14ac:dyDescent="0.25">
      <c r="A137" s="86"/>
      <c r="B137" s="86"/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86"/>
      <c r="P137" s="86"/>
      <c r="Q137" s="86"/>
      <c r="R137" s="86"/>
      <c r="S137" s="85"/>
      <c r="T137" s="85"/>
      <c r="U137" s="85"/>
      <c r="V137" s="85"/>
      <c r="W137" s="85"/>
      <c r="X137" s="85"/>
      <c r="Y137" s="85"/>
      <c r="Z137" s="85"/>
      <c r="AA137" s="85"/>
      <c r="AB137" s="85"/>
      <c r="AC137" s="85"/>
      <c r="AD137" s="85"/>
      <c r="AE137" s="85"/>
      <c r="AF137" s="85"/>
      <c r="AG137" s="85"/>
      <c r="AH137" s="85"/>
      <c r="AI137" s="85"/>
      <c r="AJ137" s="85"/>
      <c r="AK137" s="85"/>
      <c r="AL137" s="85"/>
      <c r="AM137" s="85"/>
      <c r="AN137" s="85"/>
      <c r="AO137" s="85"/>
      <c r="AP137" s="85"/>
      <c r="AQ137" s="85"/>
      <c r="AR137" s="85"/>
      <c r="AS137" s="85"/>
      <c r="AT137" s="85"/>
      <c r="AU137" s="85"/>
      <c r="AV137" s="85"/>
      <c r="AW137" s="85"/>
      <c r="AX137" s="85"/>
      <c r="AY137" s="85"/>
      <c r="AZ137" s="85"/>
      <c r="BA137" s="85"/>
      <c r="BB137" s="85"/>
      <c r="BC137" s="86"/>
      <c r="BD137" s="86"/>
    </row>
    <row r="138" spans="1:56" x14ac:dyDescent="0.25">
      <c r="A138" s="86"/>
      <c r="B138" s="86"/>
      <c r="C138" s="86"/>
      <c r="D138" s="86"/>
      <c r="E138" s="86"/>
      <c r="F138" s="86"/>
      <c r="G138" s="86"/>
      <c r="H138" s="86"/>
      <c r="I138" s="86"/>
      <c r="J138" s="86"/>
      <c r="K138" s="86"/>
      <c r="L138" s="86"/>
      <c r="M138" s="86"/>
      <c r="N138" s="86"/>
      <c r="O138" s="86"/>
      <c r="P138" s="86"/>
      <c r="Q138" s="86"/>
      <c r="R138" s="86"/>
      <c r="S138" s="85"/>
      <c r="T138" s="85"/>
      <c r="U138" s="85"/>
      <c r="V138" s="85"/>
      <c r="W138" s="85"/>
      <c r="X138" s="85"/>
      <c r="Y138" s="85"/>
      <c r="Z138" s="85"/>
      <c r="AA138" s="85"/>
      <c r="AB138" s="85"/>
      <c r="AC138" s="85"/>
      <c r="AD138" s="85"/>
      <c r="AE138" s="85"/>
      <c r="AF138" s="85"/>
      <c r="AG138" s="85"/>
      <c r="AH138" s="85"/>
      <c r="AI138" s="85"/>
      <c r="AJ138" s="85"/>
      <c r="AK138" s="85"/>
      <c r="AL138" s="85"/>
      <c r="AM138" s="85"/>
      <c r="AN138" s="85"/>
      <c r="AO138" s="85"/>
      <c r="AP138" s="85"/>
      <c r="AQ138" s="85"/>
      <c r="AR138" s="85"/>
      <c r="AS138" s="85"/>
      <c r="AT138" s="85"/>
      <c r="AU138" s="85"/>
      <c r="AV138" s="85"/>
      <c r="AW138" s="85"/>
      <c r="AX138" s="85"/>
      <c r="AY138" s="85"/>
      <c r="AZ138" s="85"/>
      <c r="BA138" s="85"/>
      <c r="BB138" s="85"/>
      <c r="BC138" s="86"/>
      <c r="BD138" s="86"/>
    </row>
    <row r="139" spans="1:56" x14ac:dyDescent="0.25">
      <c r="A139" s="86"/>
      <c r="B139" s="86"/>
      <c r="C139" s="86"/>
      <c r="D139" s="86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5"/>
      <c r="T139" s="85"/>
      <c r="U139" s="85"/>
      <c r="V139" s="85"/>
      <c r="W139" s="85"/>
      <c r="X139" s="85"/>
      <c r="Y139" s="85"/>
      <c r="Z139" s="85"/>
      <c r="AA139" s="85"/>
      <c r="AB139" s="85"/>
      <c r="AC139" s="85"/>
      <c r="AD139" s="85"/>
      <c r="AE139" s="85"/>
      <c r="AF139" s="85"/>
      <c r="AG139" s="85"/>
      <c r="AH139" s="85"/>
      <c r="AI139" s="85"/>
      <c r="AJ139" s="85"/>
      <c r="AK139" s="85"/>
      <c r="AL139" s="85"/>
      <c r="AM139" s="85"/>
      <c r="AN139" s="85"/>
      <c r="AO139" s="85"/>
      <c r="AP139" s="85"/>
      <c r="AQ139" s="85"/>
      <c r="AR139" s="85"/>
      <c r="AS139" s="85"/>
      <c r="AT139" s="85"/>
      <c r="AU139" s="85"/>
      <c r="AV139" s="85"/>
      <c r="AW139" s="85"/>
      <c r="AX139" s="85"/>
      <c r="AY139" s="85"/>
      <c r="AZ139" s="85"/>
      <c r="BA139" s="85"/>
      <c r="BB139" s="85"/>
      <c r="BC139" s="86"/>
      <c r="BD139" s="86"/>
    </row>
    <row r="140" spans="1:56" x14ac:dyDescent="0.25">
      <c r="A140" s="86"/>
      <c r="B140" s="86"/>
      <c r="C140" s="86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  <c r="S140" s="85"/>
      <c r="T140" s="85"/>
      <c r="U140" s="85"/>
      <c r="V140" s="85"/>
      <c r="W140" s="85"/>
      <c r="X140" s="85"/>
      <c r="Y140" s="85"/>
      <c r="Z140" s="85"/>
      <c r="AA140" s="85"/>
      <c r="AB140" s="85"/>
      <c r="AC140" s="85"/>
      <c r="AD140" s="85"/>
      <c r="AE140" s="85"/>
      <c r="AF140" s="85"/>
      <c r="AG140" s="85"/>
      <c r="AH140" s="85"/>
      <c r="AI140" s="85"/>
      <c r="AJ140" s="85"/>
      <c r="AK140" s="85"/>
      <c r="AL140" s="85"/>
      <c r="AM140" s="85"/>
      <c r="AN140" s="85"/>
      <c r="AO140" s="85"/>
      <c r="AP140" s="85"/>
      <c r="AQ140" s="85"/>
      <c r="AR140" s="85"/>
      <c r="AS140" s="85"/>
      <c r="AT140" s="85"/>
      <c r="AU140" s="85"/>
      <c r="AV140" s="85"/>
      <c r="AW140" s="85"/>
      <c r="AX140" s="85"/>
      <c r="AY140" s="85"/>
      <c r="AZ140" s="85"/>
      <c r="BA140" s="85"/>
      <c r="BB140" s="85"/>
      <c r="BC140" s="86"/>
      <c r="BD140" s="86"/>
    </row>
    <row r="141" spans="1:56" x14ac:dyDescent="0.25">
      <c r="A141" s="86"/>
      <c r="B141" s="86"/>
      <c r="C141" s="86"/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5"/>
      <c r="T141" s="85"/>
      <c r="U141" s="85"/>
      <c r="V141" s="85"/>
      <c r="W141" s="85"/>
      <c r="X141" s="85"/>
      <c r="Y141" s="85"/>
      <c r="Z141" s="85"/>
      <c r="AA141" s="85"/>
      <c r="AB141" s="85"/>
      <c r="AC141" s="85"/>
      <c r="AD141" s="85"/>
      <c r="AE141" s="85"/>
      <c r="AF141" s="85"/>
      <c r="AG141" s="85"/>
      <c r="AH141" s="85"/>
      <c r="AI141" s="85"/>
      <c r="AJ141" s="85"/>
      <c r="AK141" s="85"/>
      <c r="AL141" s="85"/>
      <c r="AM141" s="85"/>
      <c r="AN141" s="85"/>
      <c r="AO141" s="85"/>
      <c r="AP141" s="85"/>
      <c r="AQ141" s="85"/>
      <c r="AR141" s="85"/>
      <c r="AS141" s="85"/>
      <c r="AT141" s="85"/>
      <c r="AU141" s="85"/>
      <c r="AV141" s="85"/>
      <c r="AW141" s="85"/>
      <c r="AX141" s="85"/>
      <c r="AY141" s="85"/>
      <c r="AZ141" s="85"/>
      <c r="BA141" s="85"/>
      <c r="BB141" s="85"/>
      <c r="BC141" s="86"/>
      <c r="BD141" s="86"/>
    </row>
    <row r="142" spans="1:56" x14ac:dyDescent="0.25">
      <c r="A142" s="86"/>
      <c r="B142" s="86"/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85"/>
      <c r="T142" s="85"/>
      <c r="U142" s="85"/>
      <c r="V142" s="85"/>
      <c r="W142" s="85"/>
      <c r="X142" s="85"/>
      <c r="Y142" s="85"/>
      <c r="Z142" s="85"/>
      <c r="AA142" s="85"/>
      <c r="AB142" s="85"/>
      <c r="AC142" s="85"/>
      <c r="AD142" s="85"/>
      <c r="AE142" s="85"/>
      <c r="AF142" s="85"/>
      <c r="AG142" s="85"/>
      <c r="AH142" s="85"/>
      <c r="AI142" s="85"/>
      <c r="AJ142" s="85"/>
      <c r="AK142" s="85"/>
      <c r="AL142" s="85"/>
      <c r="AM142" s="85"/>
      <c r="AN142" s="85"/>
      <c r="AO142" s="85"/>
      <c r="AP142" s="85"/>
      <c r="AQ142" s="85"/>
      <c r="AR142" s="85"/>
      <c r="AS142" s="85"/>
      <c r="AT142" s="85"/>
      <c r="AU142" s="85"/>
      <c r="AV142" s="85"/>
      <c r="AW142" s="85"/>
      <c r="AX142" s="85"/>
      <c r="AY142" s="85"/>
      <c r="AZ142" s="85"/>
      <c r="BA142" s="85"/>
      <c r="BB142" s="85"/>
      <c r="BC142" s="86"/>
      <c r="BD142" s="86"/>
    </row>
    <row r="143" spans="1:56" x14ac:dyDescent="0.25">
      <c r="A143" s="86"/>
      <c r="B143" s="86"/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  <c r="S143" s="85"/>
      <c r="T143" s="85"/>
      <c r="U143" s="85"/>
      <c r="V143" s="85"/>
      <c r="W143" s="85"/>
      <c r="X143" s="85"/>
      <c r="Y143" s="85"/>
      <c r="Z143" s="85"/>
      <c r="AA143" s="85"/>
      <c r="AB143" s="85"/>
      <c r="AC143" s="85"/>
      <c r="AD143" s="85"/>
      <c r="AE143" s="85"/>
      <c r="AF143" s="85"/>
      <c r="AG143" s="85"/>
      <c r="AH143" s="85"/>
      <c r="AI143" s="85"/>
      <c r="AJ143" s="85"/>
      <c r="AK143" s="85"/>
      <c r="AL143" s="85"/>
      <c r="AM143" s="85"/>
      <c r="AN143" s="85"/>
      <c r="AO143" s="85"/>
      <c r="AP143" s="85"/>
      <c r="AQ143" s="85"/>
      <c r="AR143" s="85"/>
      <c r="AS143" s="85"/>
      <c r="AT143" s="85"/>
      <c r="AU143" s="85"/>
      <c r="AV143" s="85"/>
      <c r="AW143" s="85"/>
      <c r="AX143" s="85"/>
      <c r="AY143" s="85"/>
      <c r="AZ143" s="85"/>
      <c r="BA143" s="85"/>
      <c r="BB143" s="85"/>
      <c r="BC143" s="86"/>
      <c r="BD143" s="86"/>
    </row>
    <row r="144" spans="1:56" x14ac:dyDescent="0.25">
      <c r="A144" s="86"/>
      <c r="B144" s="86"/>
      <c r="C144" s="86"/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5"/>
      <c r="T144" s="85"/>
      <c r="U144" s="85"/>
      <c r="V144" s="85"/>
      <c r="W144" s="85"/>
      <c r="X144" s="85"/>
      <c r="Y144" s="85"/>
      <c r="Z144" s="85"/>
      <c r="AA144" s="85"/>
      <c r="AB144" s="85"/>
      <c r="AC144" s="85"/>
      <c r="AD144" s="85"/>
      <c r="AE144" s="85"/>
      <c r="AF144" s="85"/>
      <c r="AG144" s="85"/>
      <c r="AH144" s="85"/>
      <c r="AI144" s="85"/>
      <c r="AJ144" s="85"/>
      <c r="AK144" s="85"/>
      <c r="AL144" s="85"/>
      <c r="AM144" s="85"/>
      <c r="AN144" s="85"/>
      <c r="AO144" s="85"/>
      <c r="AP144" s="85"/>
      <c r="AQ144" s="85"/>
      <c r="AR144" s="85"/>
      <c r="AS144" s="85"/>
      <c r="AT144" s="85"/>
      <c r="AU144" s="85"/>
      <c r="AV144" s="85"/>
      <c r="AW144" s="85"/>
      <c r="AX144" s="85"/>
      <c r="AY144" s="85"/>
      <c r="AZ144" s="85"/>
      <c r="BA144" s="85"/>
      <c r="BB144" s="85"/>
      <c r="BC144" s="86"/>
      <c r="BD144" s="86"/>
    </row>
    <row r="145" spans="1:56" x14ac:dyDescent="0.25">
      <c r="A145" s="86"/>
      <c r="B145" s="86"/>
      <c r="C145" s="86"/>
      <c r="D145" s="86"/>
      <c r="E145" s="86"/>
      <c r="F145" s="86"/>
      <c r="G145" s="86"/>
      <c r="H145" s="86"/>
      <c r="I145" s="86"/>
      <c r="J145" s="86"/>
      <c r="K145" s="86"/>
      <c r="L145" s="86"/>
      <c r="M145" s="86"/>
      <c r="N145" s="86"/>
      <c r="O145" s="86"/>
      <c r="P145" s="86"/>
      <c r="Q145" s="86"/>
      <c r="R145" s="86"/>
      <c r="S145" s="85"/>
      <c r="T145" s="85"/>
      <c r="U145" s="85"/>
      <c r="V145" s="85"/>
      <c r="W145" s="85"/>
      <c r="X145" s="85"/>
      <c r="Y145" s="85"/>
      <c r="Z145" s="85"/>
      <c r="AA145" s="85"/>
      <c r="AB145" s="85"/>
      <c r="AC145" s="85"/>
      <c r="AD145" s="85"/>
      <c r="AE145" s="85"/>
      <c r="AF145" s="85"/>
      <c r="AG145" s="85"/>
      <c r="AH145" s="85"/>
      <c r="AI145" s="85"/>
      <c r="AJ145" s="85"/>
      <c r="AK145" s="85"/>
      <c r="AL145" s="85"/>
      <c r="AM145" s="85"/>
      <c r="AN145" s="85"/>
      <c r="AO145" s="85"/>
      <c r="AP145" s="85"/>
      <c r="AQ145" s="85"/>
      <c r="AR145" s="85"/>
      <c r="AS145" s="85"/>
      <c r="AT145" s="85"/>
      <c r="AU145" s="85"/>
      <c r="AV145" s="85"/>
      <c r="AW145" s="85"/>
      <c r="AX145" s="85"/>
      <c r="AY145" s="85"/>
      <c r="AZ145" s="85"/>
      <c r="BA145" s="85"/>
      <c r="BB145" s="85"/>
      <c r="BC145" s="86"/>
      <c r="BD145" s="86"/>
    </row>
    <row r="146" spans="1:56" x14ac:dyDescent="0.25">
      <c r="A146" s="86"/>
      <c r="B146" s="86"/>
      <c r="C146" s="86"/>
      <c r="D146" s="86"/>
      <c r="E146" s="86"/>
      <c r="F146" s="86"/>
      <c r="G146" s="86"/>
      <c r="H146" s="86"/>
      <c r="I146" s="86"/>
      <c r="J146" s="86"/>
      <c r="K146" s="86"/>
      <c r="L146" s="86"/>
      <c r="M146" s="86"/>
      <c r="N146" s="86"/>
      <c r="O146" s="86"/>
      <c r="P146" s="86"/>
      <c r="Q146" s="86"/>
      <c r="R146" s="86"/>
      <c r="S146" s="85"/>
      <c r="T146" s="85"/>
      <c r="U146" s="85"/>
      <c r="V146" s="85"/>
      <c r="W146" s="85"/>
      <c r="X146" s="85"/>
      <c r="Y146" s="85"/>
      <c r="Z146" s="85"/>
      <c r="AA146" s="85"/>
      <c r="AB146" s="85"/>
      <c r="AC146" s="85"/>
      <c r="AD146" s="85"/>
      <c r="AE146" s="85"/>
      <c r="AF146" s="85"/>
      <c r="AG146" s="85"/>
      <c r="AH146" s="85"/>
      <c r="AI146" s="85"/>
      <c r="AJ146" s="85"/>
      <c r="AK146" s="85"/>
      <c r="AL146" s="85"/>
      <c r="AM146" s="85"/>
      <c r="AN146" s="85"/>
      <c r="AO146" s="85"/>
      <c r="AP146" s="85"/>
      <c r="AQ146" s="85"/>
      <c r="AR146" s="85"/>
      <c r="AS146" s="85"/>
      <c r="AT146" s="85"/>
      <c r="AU146" s="85"/>
      <c r="AV146" s="85"/>
      <c r="AW146" s="85"/>
      <c r="AX146" s="85"/>
      <c r="AY146" s="85"/>
      <c r="AZ146" s="85"/>
      <c r="BA146" s="85"/>
      <c r="BB146" s="85"/>
      <c r="BC146" s="86"/>
      <c r="BD146" s="86"/>
    </row>
    <row r="147" spans="1:56" x14ac:dyDescent="0.25">
      <c r="A147" s="86"/>
      <c r="B147" s="86"/>
      <c r="C147" s="86"/>
      <c r="D147" s="86"/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86"/>
      <c r="P147" s="86"/>
      <c r="Q147" s="86"/>
      <c r="R147" s="86"/>
      <c r="S147" s="85"/>
      <c r="T147" s="85"/>
      <c r="U147" s="85"/>
      <c r="V147" s="85"/>
      <c r="W147" s="85"/>
      <c r="X147" s="85"/>
      <c r="Y147" s="85"/>
      <c r="Z147" s="85"/>
      <c r="AA147" s="85"/>
      <c r="AB147" s="85"/>
      <c r="AC147" s="85"/>
      <c r="AD147" s="85"/>
      <c r="AE147" s="85"/>
      <c r="AF147" s="85"/>
      <c r="AG147" s="85"/>
      <c r="AH147" s="85"/>
      <c r="AI147" s="85"/>
      <c r="AJ147" s="85"/>
      <c r="AK147" s="85"/>
      <c r="AL147" s="85"/>
      <c r="AM147" s="85"/>
      <c r="AN147" s="85"/>
      <c r="AO147" s="85"/>
      <c r="AP147" s="85"/>
      <c r="AQ147" s="85"/>
      <c r="AR147" s="85"/>
      <c r="AS147" s="85"/>
      <c r="AT147" s="85"/>
      <c r="AU147" s="85"/>
      <c r="AV147" s="85"/>
      <c r="AW147" s="85"/>
      <c r="AX147" s="85"/>
      <c r="AY147" s="85"/>
      <c r="AZ147" s="85"/>
      <c r="BA147" s="85"/>
      <c r="BB147" s="85"/>
      <c r="BC147" s="86"/>
      <c r="BD147" s="86"/>
    </row>
    <row r="148" spans="1:56" x14ac:dyDescent="0.25">
      <c r="A148" s="86"/>
      <c r="B148" s="86"/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P148" s="86"/>
      <c r="Q148" s="86"/>
      <c r="R148" s="86"/>
      <c r="S148" s="85"/>
      <c r="T148" s="85"/>
      <c r="U148" s="85"/>
      <c r="V148" s="85"/>
      <c r="W148" s="85"/>
      <c r="X148" s="85"/>
      <c r="Y148" s="85"/>
      <c r="Z148" s="85"/>
      <c r="AA148" s="85"/>
      <c r="AB148" s="85"/>
      <c r="AC148" s="85"/>
      <c r="AD148" s="85"/>
      <c r="AE148" s="85"/>
      <c r="AF148" s="85"/>
      <c r="AG148" s="85"/>
      <c r="AH148" s="85"/>
      <c r="AI148" s="85"/>
      <c r="AJ148" s="85"/>
      <c r="AK148" s="85"/>
      <c r="AL148" s="85"/>
      <c r="AM148" s="85"/>
      <c r="AN148" s="85"/>
      <c r="AO148" s="85"/>
      <c r="AP148" s="85"/>
      <c r="AQ148" s="85"/>
      <c r="AR148" s="85"/>
      <c r="AS148" s="85"/>
      <c r="AT148" s="85"/>
      <c r="AU148" s="85"/>
      <c r="AV148" s="85"/>
      <c r="AW148" s="85"/>
      <c r="AX148" s="85"/>
      <c r="AY148" s="85"/>
      <c r="AZ148" s="85"/>
      <c r="BA148" s="85"/>
      <c r="BB148" s="85"/>
      <c r="BC148" s="86"/>
      <c r="BD148" s="86"/>
    </row>
    <row r="149" spans="1:56" x14ac:dyDescent="0.25">
      <c r="A149" s="86"/>
      <c r="B149" s="86"/>
      <c r="C149" s="86"/>
      <c r="D149" s="86"/>
      <c r="E149" s="86"/>
      <c r="F149" s="86"/>
      <c r="G149" s="86"/>
      <c r="H149" s="86"/>
      <c r="I149" s="86"/>
      <c r="J149" s="86"/>
      <c r="K149" s="86"/>
      <c r="L149" s="86"/>
      <c r="M149" s="86"/>
      <c r="N149" s="86"/>
      <c r="O149" s="86"/>
      <c r="P149" s="86"/>
      <c r="Q149" s="86"/>
      <c r="R149" s="86"/>
      <c r="S149" s="85"/>
      <c r="T149" s="85"/>
      <c r="U149" s="85"/>
      <c r="V149" s="85"/>
      <c r="W149" s="85"/>
      <c r="X149" s="85"/>
      <c r="Y149" s="85"/>
      <c r="Z149" s="85"/>
      <c r="AA149" s="85"/>
      <c r="AB149" s="85"/>
      <c r="AC149" s="85"/>
      <c r="AD149" s="85"/>
      <c r="AE149" s="85"/>
      <c r="AF149" s="85"/>
      <c r="AG149" s="85"/>
      <c r="AH149" s="85"/>
      <c r="AI149" s="85"/>
      <c r="AJ149" s="85"/>
      <c r="AK149" s="85"/>
      <c r="AL149" s="85"/>
      <c r="AM149" s="85"/>
      <c r="AN149" s="85"/>
      <c r="AO149" s="85"/>
      <c r="AP149" s="85"/>
      <c r="AQ149" s="85"/>
      <c r="AR149" s="85"/>
      <c r="AS149" s="85"/>
      <c r="AT149" s="85"/>
      <c r="AU149" s="85"/>
      <c r="AV149" s="85"/>
      <c r="AW149" s="85"/>
      <c r="AX149" s="85"/>
      <c r="AY149" s="85"/>
      <c r="AZ149" s="85"/>
      <c r="BA149" s="85"/>
      <c r="BB149" s="85"/>
      <c r="BC149" s="86"/>
      <c r="BD149" s="86"/>
    </row>
    <row r="150" spans="1:56" x14ac:dyDescent="0.25">
      <c r="A150" s="86"/>
      <c r="B150" s="86"/>
      <c r="C150" s="86"/>
      <c r="D150" s="86"/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86"/>
      <c r="P150" s="86"/>
      <c r="Q150" s="86"/>
      <c r="R150" s="86"/>
      <c r="S150" s="85"/>
      <c r="T150" s="85"/>
      <c r="U150" s="85"/>
      <c r="V150" s="85"/>
      <c r="W150" s="85"/>
      <c r="X150" s="85"/>
      <c r="Y150" s="85"/>
      <c r="Z150" s="85"/>
      <c r="AA150" s="85"/>
      <c r="AB150" s="85"/>
      <c r="AC150" s="85"/>
      <c r="AD150" s="85"/>
      <c r="AE150" s="85"/>
      <c r="AF150" s="85"/>
      <c r="AG150" s="85"/>
      <c r="AH150" s="85"/>
      <c r="AI150" s="85"/>
      <c r="AJ150" s="85"/>
      <c r="AK150" s="85"/>
      <c r="AL150" s="85"/>
      <c r="AM150" s="85"/>
      <c r="AN150" s="85"/>
      <c r="AO150" s="85"/>
      <c r="AP150" s="85"/>
      <c r="AQ150" s="85"/>
      <c r="AR150" s="85"/>
      <c r="AS150" s="85"/>
      <c r="AT150" s="85"/>
      <c r="AU150" s="85"/>
      <c r="AV150" s="85"/>
      <c r="AW150" s="85"/>
      <c r="AX150" s="85"/>
      <c r="AY150" s="85"/>
      <c r="AZ150" s="85"/>
      <c r="BA150" s="85"/>
      <c r="BB150" s="85"/>
      <c r="BC150" s="86"/>
      <c r="BD150" s="86"/>
    </row>
    <row r="151" spans="1:56" x14ac:dyDescent="0.25">
      <c r="A151" s="86"/>
      <c r="B151" s="86"/>
      <c r="C151" s="86"/>
      <c r="D151" s="86"/>
      <c r="E151" s="86"/>
      <c r="F151" s="86"/>
      <c r="G151" s="86"/>
      <c r="H151" s="86"/>
      <c r="I151" s="86"/>
      <c r="J151" s="86"/>
      <c r="K151" s="86"/>
      <c r="L151" s="86"/>
      <c r="M151" s="86"/>
      <c r="N151" s="86"/>
      <c r="O151" s="86"/>
      <c r="P151" s="86"/>
      <c r="Q151" s="86"/>
      <c r="R151" s="86"/>
      <c r="S151" s="85"/>
      <c r="T151" s="85"/>
      <c r="U151" s="85"/>
      <c r="V151" s="85"/>
      <c r="W151" s="85"/>
      <c r="X151" s="85"/>
      <c r="Y151" s="85"/>
      <c r="Z151" s="85"/>
      <c r="AA151" s="85"/>
      <c r="AB151" s="85"/>
      <c r="AC151" s="85"/>
      <c r="AD151" s="85"/>
      <c r="AE151" s="85"/>
      <c r="AF151" s="85"/>
      <c r="AG151" s="85"/>
      <c r="AH151" s="85"/>
      <c r="AI151" s="85"/>
      <c r="AJ151" s="85"/>
      <c r="AK151" s="85"/>
      <c r="AL151" s="85"/>
      <c r="AM151" s="85"/>
      <c r="AN151" s="85"/>
      <c r="AO151" s="85"/>
      <c r="AP151" s="85"/>
      <c r="AQ151" s="85"/>
      <c r="AR151" s="85"/>
      <c r="AS151" s="85"/>
      <c r="AT151" s="85"/>
      <c r="AU151" s="85"/>
      <c r="AV151" s="85"/>
      <c r="AW151" s="85"/>
      <c r="AX151" s="85"/>
      <c r="AY151" s="85"/>
      <c r="AZ151" s="85"/>
      <c r="BA151" s="85"/>
      <c r="BB151" s="85"/>
      <c r="BC151" s="86"/>
      <c r="BD151" s="86"/>
    </row>
    <row r="152" spans="1:56" x14ac:dyDescent="0.25">
      <c r="A152" s="86"/>
      <c r="B152" s="86"/>
      <c r="C152" s="86"/>
      <c r="D152" s="86"/>
      <c r="E152" s="86"/>
      <c r="F152" s="86"/>
      <c r="G152" s="86"/>
      <c r="H152" s="86"/>
      <c r="I152" s="86"/>
      <c r="J152" s="86"/>
      <c r="K152" s="86"/>
      <c r="L152" s="86"/>
      <c r="M152" s="86"/>
      <c r="N152" s="86"/>
      <c r="O152" s="86"/>
      <c r="P152" s="86"/>
      <c r="Q152" s="86"/>
      <c r="R152" s="86"/>
      <c r="S152" s="85"/>
      <c r="T152" s="85"/>
      <c r="U152" s="85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  <c r="AG152" s="85"/>
      <c r="AH152" s="85"/>
      <c r="AI152" s="85"/>
      <c r="AJ152" s="85"/>
      <c r="AK152" s="85"/>
      <c r="AL152" s="85"/>
      <c r="AM152" s="85"/>
      <c r="AN152" s="85"/>
      <c r="AO152" s="85"/>
      <c r="AP152" s="85"/>
      <c r="AQ152" s="85"/>
      <c r="AR152" s="85"/>
      <c r="AS152" s="85"/>
      <c r="AT152" s="85"/>
      <c r="AU152" s="85"/>
      <c r="AV152" s="85"/>
      <c r="AW152" s="85"/>
      <c r="AX152" s="85"/>
      <c r="AY152" s="85"/>
      <c r="AZ152" s="85"/>
      <c r="BA152" s="85"/>
      <c r="BB152" s="85"/>
      <c r="BC152" s="86"/>
      <c r="BD152" s="86"/>
    </row>
    <row r="153" spans="1:56" x14ac:dyDescent="0.25">
      <c r="A153" s="86"/>
      <c r="B153" s="86"/>
      <c r="C153" s="86"/>
      <c r="D153" s="86"/>
      <c r="E153" s="86"/>
      <c r="F153" s="86"/>
      <c r="G153" s="86"/>
      <c r="H153" s="86"/>
      <c r="I153" s="86"/>
      <c r="J153" s="86"/>
      <c r="K153" s="86"/>
      <c r="L153" s="86"/>
      <c r="M153" s="86"/>
      <c r="N153" s="86"/>
      <c r="O153" s="86"/>
      <c r="P153" s="86"/>
      <c r="Q153" s="86"/>
      <c r="R153" s="86"/>
      <c r="S153" s="85"/>
      <c r="T153" s="85"/>
      <c r="U153" s="85"/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  <c r="AF153" s="85"/>
      <c r="AG153" s="85"/>
      <c r="AH153" s="85"/>
      <c r="AI153" s="85"/>
      <c r="AJ153" s="85"/>
      <c r="AK153" s="85"/>
      <c r="AL153" s="85"/>
      <c r="AM153" s="85"/>
      <c r="AN153" s="85"/>
      <c r="AO153" s="85"/>
      <c r="AP153" s="85"/>
      <c r="AQ153" s="85"/>
      <c r="AR153" s="85"/>
      <c r="AS153" s="85"/>
      <c r="AT153" s="85"/>
      <c r="AU153" s="85"/>
      <c r="AV153" s="85"/>
      <c r="AW153" s="85"/>
      <c r="AX153" s="85"/>
      <c r="AY153" s="85"/>
      <c r="AZ153" s="85"/>
      <c r="BA153" s="85"/>
      <c r="BB153" s="85"/>
      <c r="BC153" s="86"/>
      <c r="BD153" s="86"/>
    </row>
    <row r="154" spans="1:56" x14ac:dyDescent="0.25">
      <c r="A154" s="86"/>
      <c r="B154" s="86"/>
      <c r="C154" s="86"/>
      <c r="D154" s="86"/>
      <c r="E154" s="86"/>
      <c r="F154" s="86"/>
      <c r="G154" s="86"/>
      <c r="H154" s="86"/>
      <c r="I154" s="86"/>
      <c r="J154" s="86"/>
      <c r="K154" s="86"/>
      <c r="L154" s="86"/>
      <c r="M154" s="86"/>
      <c r="N154" s="86"/>
      <c r="O154" s="86"/>
      <c r="P154" s="86"/>
      <c r="Q154" s="86"/>
      <c r="R154" s="86"/>
      <c r="S154" s="85"/>
      <c r="T154" s="85"/>
      <c r="U154" s="85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  <c r="AG154" s="85"/>
      <c r="AH154" s="85"/>
      <c r="AI154" s="85"/>
      <c r="AJ154" s="85"/>
      <c r="AK154" s="85"/>
      <c r="AL154" s="85"/>
      <c r="AM154" s="85"/>
      <c r="AN154" s="85"/>
      <c r="AO154" s="85"/>
      <c r="AP154" s="85"/>
      <c r="AQ154" s="85"/>
      <c r="AR154" s="85"/>
      <c r="AS154" s="85"/>
      <c r="AT154" s="85"/>
      <c r="AU154" s="85"/>
      <c r="AV154" s="85"/>
      <c r="AW154" s="85"/>
      <c r="AX154" s="85"/>
      <c r="AY154" s="85"/>
      <c r="AZ154" s="85"/>
      <c r="BA154" s="85"/>
      <c r="BB154" s="85"/>
      <c r="BC154" s="86"/>
      <c r="BD154" s="86"/>
    </row>
    <row r="155" spans="1:56" x14ac:dyDescent="0.25">
      <c r="A155" s="86"/>
      <c r="B155" s="86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  <c r="S155" s="85"/>
      <c r="T155" s="85"/>
      <c r="U155" s="85"/>
      <c r="V155" s="85"/>
      <c r="W155" s="85"/>
      <c r="X155" s="85"/>
      <c r="Y155" s="85"/>
      <c r="Z155" s="85"/>
      <c r="AA155" s="85"/>
      <c r="AB155" s="85"/>
      <c r="AC155" s="85"/>
      <c r="AD155" s="85"/>
      <c r="AE155" s="85"/>
      <c r="AF155" s="85"/>
      <c r="AG155" s="85"/>
      <c r="AH155" s="85"/>
      <c r="AI155" s="85"/>
      <c r="AJ155" s="85"/>
      <c r="AK155" s="85"/>
      <c r="AL155" s="85"/>
      <c r="AM155" s="85"/>
      <c r="AN155" s="85"/>
      <c r="AO155" s="85"/>
      <c r="AP155" s="85"/>
      <c r="AQ155" s="85"/>
      <c r="AR155" s="85"/>
      <c r="AS155" s="85"/>
      <c r="AT155" s="85"/>
      <c r="AU155" s="85"/>
      <c r="AV155" s="85"/>
      <c r="AW155" s="85"/>
      <c r="AX155" s="85"/>
      <c r="AY155" s="85"/>
      <c r="AZ155" s="85"/>
      <c r="BA155" s="85"/>
      <c r="BB155" s="85"/>
      <c r="BC155" s="86"/>
      <c r="BD155" s="86"/>
    </row>
    <row r="156" spans="1:56" x14ac:dyDescent="0.25">
      <c r="A156" s="86"/>
      <c r="B156" s="86"/>
      <c r="C156" s="86"/>
      <c r="D156" s="86"/>
      <c r="E156" s="86"/>
      <c r="F156" s="86"/>
      <c r="G156" s="86"/>
      <c r="H156" s="86"/>
      <c r="I156" s="86"/>
      <c r="J156" s="86"/>
      <c r="K156" s="86"/>
      <c r="L156" s="86"/>
      <c r="M156" s="86"/>
      <c r="N156" s="86"/>
      <c r="O156" s="86"/>
      <c r="P156" s="86"/>
      <c r="Q156" s="86"/>
      <c r="R156" s="86"/>
      <c r="S156" s="85"/>
      <c r="T156" s="85"/>
      <c r="U156" s="85"/>
      <c r="V156" s="85"/>
      <c r="W156" s="85"/>
      <c r="X156" s="85"/>
      <c r="Y156" s="85"/>
      <c r="Z156" s="85"/>
      <c r="AA156" s="85"/>
      <c r="AB156" s="85"/>
      <c r="AC156" s="85"/>
      <c r="AD156" s="85"/>
      <c r="AE156" s="85"/>
      <c r="AF156" s="85"/>
      <c r="AG156" s="85"/>
      <c r="AH156" s="85"/>
      <c r="AI156" s="85"/>
      <c r="AJ156" s="85"/>
      <c r="AK156" s="85"/>
      <c r="AL156" s="85"/>
      <c r="AM156" s="85"/>
      <c r="AN156" s="85"/>
      <c r="AO156" s="85"/>
      <c r="AP156" s="85"/>
      <c r="AQ156" s="85"/>
      <c r="AR156" s="85"/>
      <c r="AS156" s="85"/>
      <c r="AT156" s="85"/>
      <c r="AU156" s="85"/>
      <c r="AV156" s="85"/>
      <c r="AW156" s="85"/>
      <c r="AX156" s="85"/>
      <c r="AY156" s="85"/>
      <c r="AZ156" s="85"/>
      <c r="BA156" s="85"/>
      <c r="BB156" s="85"/>
      <c r="BC156" s="86"/>
      <c r="BD156" s="86"/>
    </row>
    <row r="157" spans="1:56" x14ac:dyDescent="0.25">
      <c r="A157" s="86"/>
      <c r="B157" s="86"/>
      <c r="C157" s="86"/>
      <c r="D157" s="86"/>
      <c r="E157" s="86"/>
      <c r="F157" s="86"/>
      <c r="G157" s="86"/>
      <c r="H157" s="86"/>
      <c r="I157" s="86"/>
      <c r="J157" s="86"/>
      <c r="K157" s="86"/>
      <c r="L157" s="86"/>
      <c r="M157" s="86"/>
      <c r="N157" s="86"/>
      <c r="O157" s="86"/>
      <c r="P157" s="86"/>
      <c r="Q157" s="86"/>
      <c r="R157" s="86"/>
      <c r="S157" s="85"/>
      <c r="T157" s="85"/>
      <c r="U157" s="85"/>
      <c r="V157" s="85"/>
      <c r="W157" s="85"/>
      <c r="X157" s="85"/>
      <c r="Y157" s="85"/>
      <c r="Z157" s="85"/>
      <c r="AA157" s="85"/>
      <c r="AB157" s="85"/>
      <c r="AC157" s="85"/>
      <c r="AD157" s="85"/>
      <c r="AE157" s="85"/>
      <c r="AF157" s="85"/>
      <c r="AG157" s="85"/>
      <c r="AH157" s="85"/>
      <c r="AI157" s="85"/>
      <c r="AJ157" s="85"/>
      <c r="AK157" s="85"/>
      <c r="AL157" s="85"/>
      <c r="AM157" s="85"/>
      <c r="AN157" s="85"/>
      <c r="AO157" s="85"/>
      <c r="AP157" s="85"/>
      <c r="AQ157" s="85"/>
      <c r="AR157" s="85"/>
      <c r="AS157" s="85"/>
      <c r="AT157" s="85"/>
      <c r="AU157" s="85"/>
      <c r="AV157" s="85"/>
      <c r="AW157" s="85"/>
      <c r="AX157" s="85"/>
      <c r="AY157" s="85"/>
      <c r="AZ157" s="85"/>
      <c r="BA157" s="85"/>
      <c r="BB157" s="85"/>
      <c r="BC157" s="86"/>
      <c r="BD157" s="86"/>
    </row>
    <row r="158" spans="1:56" x14ac:dyDescent="0.25">
      <c r="A158" s="86"/>
      <c r="B158" s="86"/>
      <c r="C158" s="86"/>
      <c r="D158" s="86"/>
      <c r="E158" s="86"/>
      <c r="F158" s="86"/>
      <c r="G158" s="86"/>
      <c r="H158" s="86"/>
      <c r="I158" s="86"/>
      <c r="J158" s="86"/>
      <c r="K158" s="86"/>
      <c r="L158" s="86"/>
      <c r="M158" s="86"/>
      <c r="N158" s="86"/>
      <c r="O158" s="86"/>
      <c r="P158" s="86"/>
      <c r="Q158" s="86"/>
      <c r="R158" s="86"/>
      <c r="S158" s="85"/>
      <c r="T158" s="85"/>
      <c r="U158" s="85"/>
      <c r="V158" s="85"/>
      <c r="W158" s="85"/>
      <c r="X158" s="85"/>
      <c r="Y158" s="85"/>
      <c r="Z158" s="85"/>
      <c r="AA158" s="85"/>
      <c r="AB158" s="85"/>
      <c r="AC158" s="85"/>
      <c r="AD158" s="85"/>
      <c r="AE158" s="85"/>
      <c r="AF158" s="85"/>
      <c r="AG158" s="85"/>
      <c r="AH158" s="85"/>
      <c r="AI158" s="85"/>
      <c r="AJ158" s="85"/>
      <c r="AK158" s="85"/>
      <c r="AL158" s="85"/>
      <c r="AM158" s="85"/>
      <c r="AN158" s="85"/>
      <c r="AO158" s="85"/>
      <c r="AP158" s="85"/>
      <c r="AQ158" s="85"/>
      <c r="AR158" s="85"/>
      <c r="AS158" s="85"/>
      <c r="AT158" s="85"/>
      <c r="AU158" s="85"/>
      <c r="AV158" s="85"/>
      <c r="AW158" s="85"/>
      <c r="AX158" s="85"/>
      <c r="AY158" s="85"/>
      <c r="AZ158" s="85"/>
      <c r="BA158" s="85"/>
      <c r="BB158" s="85"/>
      <c r="BC158" s="86"/>
      <c r="BD158" s="86"/>
    </row>
    <row r="159" spans="1:56" x14ac:dyDescent="0.25">
      <c r="A159" s="86"/>
      <c r="B159" s="86"/>
      <c r="C159" s="86"/>
      <c r="D159" s="86"/>
      <c r="E159" s="86"/>
      <c r="F159" s="86"/>
      <c r="G159" s="86"/>
      <c r="H159" s="86"/>
      <c r="I159" s="86"/>
      <c r="J159" s="86"/>
      <c r="K159" s="86"/>
      <c r="L159" s="86"/>
      <c r="M159" s="86"/>
      <c r="N159" s="86"/>
      <c r="O159" s="86"/>
      <c r="P159" s="86"/>
      <c r="Q159" s="86"/>
      <c r="R159" s="86"/>
      <c r="S159" s="85"/>
      <c r="T159" s="85"/>
      <c r="U159" s="85"/>
      <c r="V159" s="85"/>
      <c r="W159" s="85"/>
      <c r="X159" s="85"/>
      <c r="Y159" s="85"/>
      <c r="Z159" s="85"/>
      <c r="AA159" s="85"/>
      <c r="AB159" s="85"/>
      <c r="AC159" s="85"/>
      <c r="AD159" s="85"/>
      <c r="AE159" s="85"/>
      <c r="AF159" s="85"/>
      <c r="AG159" s="85"/>
      <c r="AH159" s="85"/>
      <c r="AI159" s="85"/>
      <c r="AJ159" s="85"/>
      <c r="AK159" s="85"/>
      <c r="AL159" s="85"/>
      <c r="AM159" s="85"/>
      <c r="AN159" s="85"/>
      <c r="AO159" s="85"/>
      <c r="AP159" s="85"/>
      <c r="AQ159" s="85"/>
      <c r="AR159" s="85"/>
      <c r="AS159" s="85"/>
      <c r="AT159" s="85"/>
      <c r="AU159" s="85"/>
      <c r="AV159" s="85"/>
      <c r="AW159" s="85"/>
      <c r="AX159" s="85"/>
      <c r="AY159" s="85"/>
      <c r="AZ159" s="85"/>
      <c r="BA159" s="85"/>
      <c r="BB159" s="85"/>
      <c r="BC159" s="86"/>
      <c r="BD159" s="86"/>
    </row>
    <row r="160" spans="1:56" x14ac:dyDescent="0.25">
      <c r="A160" s="86"/>
      <c r="B160" s="86"/>
      <c r="C160" s="86"/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86"/>
      <c r="P160" s="86"/>
      <c r="Q160" s="86"/>
      <c r="R160" s="86"/>
      <c r="S160" s="85"/>
      <c r="T160" s="85"/>
      <c r="U160" s="85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  <c r="AJ160" s="85"/>
      <c r="AK160" s="85"/>
      <c r="AL160" s="85"/>
      <c r="AM160" s="85"/>
      <c r="AN160" s="85"/>
      <c r="AO160" s="85"/>
      <c r="AP160" s="85"/>
      <c r="AQ160" s="85"/>
      <c r="AR160" s="85"/>
      <c r="AS160" s="85"/>
      <c r="AT160" s="85"/>
      <c r="AU160" s="85"/>
      <c r="AV160" s="85"/>
      <c r="AW160" s="85"/>
      <c r="AX160" s="85"/>
      <c r="AY160" s="85"/>
      <c r="AZ160" s="85"/>
      <c r="BA160" s="85"/>
      <c r="BB160" s="85"/>
      <c r="BC160" s="86"/>
      <c r="BD160" s="86"/>
    </row>
    <row r="161" spans="1:56" x14ac:dyDescent="0.25">
      <c r="A161" s="86"/>
      <c r="B161" s="86"/>
      <c r="C161" s="86"/>
      <c r="D161" s="86"/>
      <c r="E161" s="86"/>
      <c r="F161" s="86"/>
      <c r="G161" s="86"/>
      <c r="H161" s="86"/>
      <c r="I161" s="86"/>
      <c r="J161" s="86"/>
      <c r="K161" s="86"/>
      <c r="L161" s="86"/>
      <c r="M161" s="86"/>
      <c r="N161" s="86"/>
      <c r="O161" s="86"/>
      <c r="P161" s="86"/>
      <c r="Q161" s="86"/>
      <c r="R161" s="86"/>
      <c r="S161" s="85"/>
      <c r="T161" s="85"/>
      <c r="U161" s="85"/>
      <c r="V161" s="85"/>
      <c r="W161" s="85"/>
      <c r="X161" s="85"/>
      <c r="Y161" s="85"/>
      <c r="Z161" s="85"/>
      <c r="AA161" s="85"/>
      <c r="AB161" s="85"/>
      <c r="AC161" s="85"/>
      <c r="AD161" s="85"/>
      <c r="AE161" s="85"/>
      <c r="AF161" s="85"/>
      <c r="AG161" s="85"/>
      <c r="AH161" s="85"/>
      <c r="AI161" s="85"/>
      <c r="AJ161" s="85"/>
      <c r="AK161" s="85"/>
      <c r="AL161" s="85"/>
      <c r="AM161" s="85"/>
      <c r="AN161" s="85"/>
      <c r="AO161" s="85"/>
      <c r="AP161" s="85"/>
      <c r="AQ161" s="85"/>
      <c r="AR161" s="85"/>
      <c r="AS161" s="85"/>
      <c r="AT161" s="85"/>
      <c r="AU161" s="85"/>
      <c r="AV161" s="85"/>
      <c r="AW161" s="85"/>
      <c r="AX161" s="85"/>
      <c r="AY161" s="85"/>
      <c r="AZ161" s="85"/>
      <c r="BA161" s="85"/>
      <c r="BB161" s="85"/>
      <c r="BC161" s="86"/>
      <c r="BD161" s="86"/>
    </row>
    <row r="162" spans="1:56" x14ac:dyDescent="0.25">
      <c r="A162" s="86"/>
      <c r="B162" s="86"/>
      <c r="C162" s="86"/>
      <c r="D162" s="86"/>
      <c r="E162" s="86"/>
      <c r="F162" s="86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86"/>
      <c r="R162" s="86"/>
      <c r="S162" s="85"/>
      <c r="T162" s="85"/>
      <c r="U162" s="85"/>
      <c r="V162" s="85"/>
      <c r="W162" s="85"/>
      <c r="X162" s="85"/>
      <c r="Y162" s="85"/>
      <c r="Z162" s="85"/>
      <c r="AA162" s="85"/>
      <c r="AB162" s="85"/>
      <c r="AC162" s="85"/>
      <c r="AD162" s="85"/>
      <c r="AE162" s="85"/>
      <c r="AF162" s="85"/>
      <c r="AG162" s="85"/>
      <c r="AH162" s="85"/>
      <c r="AI162" s="85"/>
      <c r="AJ162" s="85"/>
      <c r="AK162" s="85"/>
      <c r="AL162" s="85"/>
      <c r="AM162" s="85"/>
      <c r="AN162" s="85"/>
      <c r="AO162" s="85"/>
      <c r="AP162" s="85"/>
      <c r="AQ162" s="85"/>
      <c r="AR162" s="85"/>
      <c r="AS162" s="85"/>
      <c r="AT162" s="85"/>
      <c r="AU162" s="85"/>
      <c r="AV162" s="85"/>
      <c r="AW162" s="85"/>
      <c r="AX162" s="85"/>
      <c r="AY162" s="85"/>
      <c r="AZ162" s="85"/>
      <c r="BA162" s="85"/>
      <c r="BB162" s="85"/>
      <c r="BC162" s="86"/>
      <c r="BD162" s="86"/>
    </row>
    <row r="163" spans="1:56" x14ac:dyDescent="0.25">
      <c r="A163" s="86"/>
      <c r="B163" s="86"/>
      <c r="C163" s="86"/>
      <c r="D163" s="86"/>
      <c r="E163" s="86"/>
      <c r="F163" s="86"/>
      <c r="G163" s="86"/>
      <c r="H163" s="86"/>
      <c r="I163" s="86"/>
      <c r="J163" s="86"/>
      <c r="K163" s="86"/>
      <c r="L163" s="86"/>
      <c r="M163" s="86"/>
      <c r="N163" s="86"/>
      <c r="O163" s="86"/>
      <c r="P163" s="86"/>
      <c r="Q163" s="86"/>
      <c r="R163" s="86"/>
      <c r="S163" s="85"/>
      <c r="T163" s="85"/>
      <c r="U163" s="85"/>
      <c r="V163" s="85"/>
      <c r="W163" s="85"/>
      <c r="X163" s="85"/>
      <c r="Y163" s="85"/>
      <c r="Z163" s="85"/>
      <c r="AA163" s="85"/>
      <c r="AB163" s="85"/>
      <c r="AC163" s="85"/>
      <c r="AD163" s="85"/>
      <c r="AE163" s="85"/>
      <c r="AF163" s="85"/>
      <c r="AG163" s="85"/>
      <c r="AH163" s="85"/>
      <c r="AI163" s="85"/>
      <c r="AJ163" s="85"/>
      <c r="AK163" s="85"/>
      <c r="AL163" s="85"/>
      <c r="AM163" s="85"/>
      <c r="AN163" s="85"/>
      <c r="AO163" s="85"/>
      <c r="AP163" s="85"/>
      <c r="AQ163" s="85"/>
      <c r="AR163" s="85"/>
      <c r="AS163" s="85"/>
      <c r="AT163" s="85"/>
      <c r="AU163" s="85"/>
      <c r="AV163" s="85"/>
      <c r="AW163" s="85"/>
      <c r="AX163" s="85"/>
      <c r="AY163" s="85"/>
      <c r="AZ163" s="85"/>
      <c r="BA163" s="85"/>
      <c r="BB163" s="85"/>
      <c r="BC163" s="86"/>
      <c r="BD163" s="86"/>
    </row>
    <row r="164" spans="1:56" x14ac:dyDescent="0.25">
      <c r="A164" s="86"/>
      <c r="B164" s="86"/>
      <c r="C164" s="86"/>
      <c r="D164" s="86"/>
      <c r="E164" s="86"/>
      <c r="F164" s="86"/>
      <c r="G164" s="86"/>
      <c r="H164" s="86"/>
      <c r="I164" s="86"/>
      <c r="J164" s="86"/>
      <c r="K164" s="86"/>
      <c r="L164" s="86"/>
      <c r="M164" s="86"/>
      <c r="N164" s="86"/>
      <c r="O164" s="86"/>
      <c r="P164" s="86"/>
      <c r="Q164" s="86"/>
      <c r="R164" s="86"/>
      <c r="S164" s="85"/>
      <c r="T164" s="85"/>
      <c r="U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  <c r="AJ164" s="85"/>
      <c r="AK164" s="85"/>
      <c r="AL164" s="85"/>
      <c r="AM164" s="85"/>
      <c r="AN164" s="85"/>
      <c r="AO164" s="85"/>
      <c r="AP164" s="85"/>
      <c r="AQ164" s="85"/>
      <c r="AR164" s="85"/>
      <c r="AS164" s="85"/>
      <c r="AT164" s="85"/>
      <c r="AU164" s="85"/>
      <c r="AV164" s="85"/>
      <c r="AW164" s="85"/>
      <c r="AX164" s="85"/>
      <c r="AY164" s="85"/>
      <c r="AZ164" s="85"/>
      <c r="BA164" s="85"/>
      <c r="BB164" s="85"/>
      <c r="BC164" s="86"/>
      <c r="BD164" s="86"/>
    </row>
    <row r="165" spans="1:56" x14ac:dyDescent="0.25">
      <c r="A165" s="86"/>
      <c r="B165" s="86"/>
      <c r="C165" s="86"/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86"/>
      <c r="O165" s="86"/>
      <c r="P165" s="86"/>
      <c r="Q165" s="86"/>
      <c r="R165" s="86"/>
      <c r="S165" s="85"/>
      <c r="T165" s="85"/>
      <c r="U165" s="85"/>
      <c r="V165" s="85"/>
      <c r="W165" s="85"/>
      <c r="X165" s="85"/>
      <c r="Y165" s="85"/>
      <c r="Z165" s="85"/>
      <c r="AA165" s="85"/>
      <c r="AB165" s="85"/>
      <c r="AC165" s="85"/>
      <c r="AD165" s="85"/>
      <c r="AE165" s="85"/>
      <c r="AF165" s="85"/>
      <c r="AG165" s="85"/>
      <c r="AH165" s="85"/>
      <c r="AI165" s="85"/>
      <c r="AJ165" s="85"/>
      <c r="AK165" s="85"/>
      <c r="AL165" s="85"/>
      <c r="AM165" s="85"/>
      <c r="AN165" s="85"/>
      <c r="AO165" s="85"/>
      <c r="AP165" s="85"/>
      <c r="AQ165" s="85"/>
      <c r="AR165" s="85"/>
      <c r="AS165" s="85"/>
      <c r="AT165" s="85"/>
      <c r="AU165" s="85"/>
      <c r="AV165" s="85"/>
      <c r="AW165" s="85"/>
      <c r="AX165" s="85"/>
      <c r="AY165" s="85"/>
      <c r="AZ165" s="85"/>
      <c r="BA165" s="85"/>
      <c r="BB165" s="85"/>
      <c r="BC165" s="86"/>
      <c r="BD165" s="86"/>
    </row>
    <row r="166" spans="1:56" x14ac:dyDescent="0.25">
      <c r="A166" s="86"/>
      <c r="B166" s="86"/>
      <c r="C166" s="86"/>
      <c r="D166" s="86"/>
      <c r="E166" s="86"/>
      <c r="F166" s="86"/>
      <c r="G166" s="86"/>
      <c r="H166" s="86"/>
      <c r="I166" s="86"/>
      <c r="J166" s="86"/>
      <c r="K166" s="86"/>
      <c r="L166" s="86"/>
      <c r="M166" s="86"/>
      <c r="N166" s="86"/>
      <c r="O166" s="86"/>
      <c r="P166" s="86"/>
      <c r="Q166" s="86"/>
      <c r="R166" s="86"/>
      <c r="S166" s="85"/>
      <c r="T166" s="85"/>
      <c r="U166" s="85"/>
      <c r="V166" s="85"/>
      <c r="W166" s="85"/>
      <c r="X166" s="85"/>
      <c r="Y166" s="85"/>
      <c r="Z166" s="85"/>
      <c r="AA166" s="85"/>
      <c r="AB166" s="85"/>
      <c r="AC166" s="85"/>
      <c r="AD166" s="85"/>
      <c r="AE166" s="85"/>
      <c r="AF166" s="85"/>
      <c r="AG166" s="85"/>
      <c r="AH166" s="85"/>
      <c r="AI166" s="85"/>
      <c r="AJ166" s="85"/>
      <c r="AK166" s="85"/>
      <c r="AL166" s="85"/>
      <c r="AM166" s="85"/>
      <c r="AN166" s="85"/>
      <c r="AO166" s="85"/>
      <c r="AP166" s="85"/>
      <c r="AQ166" s="85"/>
      <c r="AR166" s="85"/>
      <c r="AS166" s="85"/>
      <c r="AT166" s="85"/>
      <c r="AU166" s="85"/>
      <c r="AV166" s="85"/>
      <c r="AW166" s="85"/>
      <c r="AX166" s="85"/>
      <c r="AY166" s="85"/>
      <c r="AZ166" s="85"/>
      <c r="BA166" s="85"/>
      <c r="BB166" s="85"/>
      <c r="BC166" s="86"/>
      <c r="BD166" s="86"/>
    </row>
    <row r="167" spans="1:56" x14ac:dyDescent="0.25">
      <c r="A167" s="86"/>
      <c r="B167" s="86"/>
      <c r="C167" s="86"/>
      <c r="D167" s="86"/>
      <c r="E167" s="86"/>
      <c r="F167" s="86"/>
      <c r="G167" s="86"/>
      <c r="H167" s="86"/>
      <c r="I167" s="86"/>
      <c r="J167" s="86"/>
      <c r="K167" s="86"/>
      <c r="L167" s="86"/>
      <c r="M167" s="86"/>
      <c r="N167" s="86"/>
      <c r="O167" s="86"/>
      <c r="P167" s="86"/>
      <c r="Q167" s="86"/>
      <c r="R167" s="86"/>
      <c r="S167" s="85"/>
      <c r="T167" s="85"/>
      <c r="U167" s="85"/>
      <c r="V167" s="85"/>
      <c r="W167" s="85"/>
      <c r="X167" s="85"/>
      <c r="Y167" s="85"/>
      <c r="Z167" s="85"/>
      <c r="AA167" s="85"/>
      <c r="AB167" s="85"/>
      <c r="AC167" s="85"/>
      <c r="AD167" s="85"/>
      <c r="AE167" s="85"/>
      <c r="AF167" s="85"/>
      <c r="AG167" s="85"/>
      <c r="AH167" s="85"/>
      <c r="AI167" s="85"/>
      <c r="AJ167" s="85"/>
      <c r="AK167" s="85"/>
      <c r="AL167" s="85"/>
      <c r="AM167" s="85"/>
      <c r="AN167" s="85"/>
      <c r="AO167" s="85"/>
      <c r="AP167" s="85"/>
      <c r="AQ167" s="85"/>
      <c r="AR167" s="85"/>
      <c r="AS167" s="85"/>
      <c r="AT167" s="85"/>
      <c r="AU167" s="85"/>
      <c r="AV167" s="85"/>
      <c r="AW167" s="85"/>
      <c r="AX167" s="85"/>
      <c r="AY167" s="85"/>
      <c r="AZ167" s="85"/>
      <c r="BA167" s="85"/>
      <c r="BB167" s="85"/>
      <c r="BC167" s="86"/>
      <c r="BD167" s="86"/>
    </row>
    <row r="168" spans="1:56" x14ac:dyDescent="0.25">
      <c r="A168" s="86"/>
      <c r="B168" s="86"/>
      <c r="C168" s="86"/>
      <c r="D168" s="86"/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86"/>
      <c r="P168" s="86"/>
      <c r="Q168" s="86"/>
      <c r="R168" s="86"/>
      <c r="S168" s="85"/>
      <c r="T168" s="85"/>
      <c r="U168" s="85"/>
      <c r="V168" s="85"/>
      <c r="W168" s="85"/>
      <c r="X168" s="85"/>
      <c r="Y168" s="85"/>
      <c r="Z168" s="85"/>
      <c r="AA168" s="85"/>
      <c r="AB168" s="85"/>
      <c r="AC168" s="85"/>
      <c r="AD168" s="85"/>
      <c r="AE168" s="85"/>
      <c r="AF168" s="85"/>
      <c r="AG168" s="85"/>
      <c r="AH168" s="85"/>
      <c r="AI168" s="85"/>
      <c r="AJ168" s="85"/>
      <c r="AK168" s="85"/>
      <c r="AL168" s="85"/>
      <c r="AM168" s="85"/>
      <c r="AN168" s="85"/>
      <c r="AO168" s="85"/>
      <c r="AP168" s="85"/>
      <c r="AQ168" s="85"/>
      <c r="AR168" s="85"/>
      <c r="AS168" s="85"/>
      <c r="AT168" s="85"/>
      <c r="AU168" s="85"/>
      <c r="AV168" s="85"/>
      <c r="AW168" s="85"/>
      <c r="AX168" s="85"/>
      <c r="AY168" s="85"/>
      <c r="AZ168" s="85"/>
      <c r="BA168" s="85"/>
      <c r="BB168" s="85"/>
      <c r="BC168" s="86"/>
      <c r="BD168" s="86"/>
    </row>
    <row r="169" spans="1:56" x14ac:dyDescent="0.25">
      <c r="A169" s="86"/>
      <c r="B169" s="86"/>
      <c r="C169" s="86"/>
      <c r="D169" s="86"/>
      <c r="E169" s="86"/>
      <c r="F169" s="86"/>
      <c r="G169" s="86"/>
      <c r="H169" s="86"/>
      <c r="I169" s="86"/>
      <c r="J169" s="86"/>
      <c r="K169" s="86"/>
      <c r="L169" s="86"/>
      <c r="M169" s="86"/>
      <c r="N169" s="86"/>
      <c r="O169" s="86"/>
      <c r="P169" s="86"/>
      <c r="Q169" s="86"/>
      <c r="R169" s="86"/>
      <c r="S169" s="85"/>
      <c r="T169" s="85"/>
      <c r="U169" s="85"/>
      <c r="V169" s="85"/>
      <c r="W169" s="85"/>
      <c r="X169" s="85"/>
      <c r="Y169" s="85"/>
      <c r="Z169" s="85"/>
      <c r="AA169" s="85"/>
      <c r="AB169" s="85"/>
      <c r="AC169" s="85"/>
      <c r="AD169" s="85"/>
      <c r="AE169" s="85"/>
      <c r="AF169" s="85"/>
      <c r="AG169" s="85"/>
      <c r="AH169" s="85"/>
      <c r="AI169" s="85"/>
      <c r="AJ169" s="85"/>
      <c r="AK169" s="85"/>
      <c r="AL169" s="85"/>
      <c r="AM169" s="85"/>
      <c r="AN169" s="85"/>
      <c r="AO169" s="85"/>
      <c r="AP169" s="85"/>
      <c r="AQ169" s="85"/>
      <c r="AR169" s="85"/>
      <c r="AS169" s="85"/>
      <c r="AT169" s="85"/>
      <c r="AU169" s="85"/>
      <c r="AV169" s="85"/>
      <c r="AW169" s="85"/>
      <c r="AX169" s="85"/>
      <c r="AY169" s="85"/>
      <c r="AZ169" s="85"/>
      <c r="BA169" s="85"/>
      <c r="BB169" s="85"/>
      <c r="BC169" s="86"/>
      <c r="BD169" s="86"/>
    </row>
    <row r="170" spans="1:56" x14ac:dyDescent="0.25">
      <c r="A170" s="86"/>
      <c r="B170" s="86"/>
      <c r="C170" s="86"/>
      <c r="D170" s="86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5"/>
      <c r="T170" s="85"/>
      <c r="U170" s="85"/>
      <c r="V170" s="85"/>
      <c r="W170" s="85"/>
      <c r="X170" s="85"/>
      <c r="Y170" s="85"/>
      <c r="Z170" s="85"/>
      <c r="AA170" s="85"/>
      <c r="AB170" s="85"/>
      <c r="AC170" s="85"/>
      <c r="AD170" s="85"/>
      <c r="AE170" s="85"/>
      <c r="AF170" s="85"/>
      <c r="AG170" s="85"/>
      <c r="AH170" s="85"/>
      <c r="AI170" s="85"/>
      <c r="AJ170" s="85"/>
      <c r="AK170" s="85"/>
      <c r="AL170" s="85"/>
      <c r="AM170" s="85"/>
      <c r="AN170" s="85"/>
      <c r="AO170" s="85"/>
      <c r="AP170" s="85"/>
      <c r="AQ170" s="85"/>
      <c r="AR170" s="85"/>
      <c r="AS170" s="85"/>
      <c r="AT170" s="85"/>
      <c r="AU170" s="85"/>
      <c r="AV170" s="85"/>
      <c r="AW170" s="85"/>
      <c r="AX170" s="85"/>
      <c r="AY170" s="85"/>
      <c r="AZ170" s="85"/>
      <c r="BA170" s="85"/>
      <c r="BB170" s="85"/>
      <c r="BC170" s="86"/>
      <c r="BD170" s="86"/>
    </row>
    <row r="171" spans="1:56" x14ac:dyDescent="0.25">
      <c r="A171" s="86"/>
      <c r="B171" s="86"/>
      <c r="C171" s="86"/>
      <c r="D171" s="86"/>
      <c r="E171" s="86"/>
      <c r="F171" s="86"/>
      <c r="G171" s="86"/>
      <c r="H171" s="86"/>
      <c r="I171" s="86"/>
      <c r="J171" s="86"/>
      <c r="K171" s="86"/>
      <c r="L171" s="86"/>
      <c r="M171" s="86"/>
      <c r="N171" s="86"/>
      <c r="O171" s="86"/>
      <c r="P171" s="86"/>
      <c r="Q171" s="86"/>
      <c r="R171" s="86"/>
      <c r="S171" s="85"/>
      <c r="T171" s="85"/>
      <c r="U171" s="85"/>
      <c r="V171" s="85"/>
      <c r="W171" s="85"/>
      <c r="X171" s="85"/>
      <c r="Y171" s="85"/>
      <c r="Z171" s="85"/>
      <c r="AA171" s="85"/>
      <c r="AB171" s="85"/>
      <c r="AC171" s="85"/>
      <c r="AD171" s="85"/>
      <c r="AE171" s="85"/>
      <c r="AF171" s="85"/>
      <c r="AG171" s="85"/>
      <c r="AH171" s="85"/>
      <c r="AI171" s="85"/>
      <c r="AJ171" s="85"/>
      <c r="AK171" s="85"/>
      <c r="AL171" s="85"/>
      <c r="AM171" s="85"/>
      <c r="AN171" s="85"/>
      <c r="AO171" s="85"/>
      <c r="AP171" s="85"/>
      <c r="AQ171" s="85"/>
      <c r="AR171" s="85"/>
      <c r="AS171" s="85"/>
      <c r="AT171" s="85"/>
      <c r="AU171" s="85"/>
      <c r="AV171" s="85"/>
      <c r="AW171" s="85"/>
      <c r="AX171" s="85"/>
      <c r="AY171" s="85"/>
      <c r="AZ171" s="85"/>
      <c r="BA171" s="85"/>
      <c r="BB171" s="85"/>
      <c r="BC171" s="86"/>
      <c r="BD171" s="86"/>
    </row>
    <row r="172" spans="1:56" x14ac:dyDescent="0.25">
      <c r="A172" s="86"/>
      <c r="B172" s="86"/>
      <c r="C172" s="86"/>
      <c r="D172" s="86"/>
      <c r="E172" s="86"/>
      <c r="F172" s="86"/>
      <c r="G172" s="86"/>
      <c r="H172" s="86"/>
      <c r="I172" s="86"/>
      <c r="J172" s="86"/>
      <c r="K172" s="86"/>
      <c r="L172" s="86"/>
      <c r="M172" s="86"/>
      <c r="N172" s="86"/>
      <c r="O172" s="86"/>
      <c r="P172" s="86"/>
      <c r="Q172" s="86"/>
      <c r="R172" s="86"/>
      <c r="S172" s="85"/>
      <c r="T172" s="85"/>
      <c r="U172" s="85"/>
      <c r="V172" s="85"/>
      <c r="W172" s="85"/>
      <c r="X172" s="85"/>
      <c r="Y172" s="85"/>
      <c r="Z172" s="85"/>
      <c r="AA172" s="85"/>
      <c r="AB172" s="85"/>
      <c r="AC172" s="85"/>
      <c r="AD172" s="85"/>
      <c r="AE172" s="85"/>
      <c r="AF172" s="85"/>
      <c r="AG172" s="85"/>
      <c r="AH172" s="85"/>
      <c r="AI172" s="85"/>
      <c r="AJ172" s="85"/>
      <c r="AK172" s="85"/>
      <c r="AL172" s="85"/>
      <c r="AM172" s="85"/>
      <c r="AN172" s="85"/>
      <c r="AO172" s="85"/>
      <c r="AP172" s="85"/>
      <c r="AQ172" s="85"/>
      <c r="AR172" s="85"/>
      <c r="AS172" s="85"/>
      <c r="AT172" s="85"/>
      <c r="AU172" s="85"/>
      <c r="AV172" s="85"/>
      <c r="AW172" s="85"/>
      <c r="AX172" s="85"/>
      <c r="AY172" s="85"/>
      <c r="AZ172" s="85"/>
      <c r="BA172" s="85"/>
      <c r="BB172" s="85"/>
      <c r="BC172" s="86"/>
      <c r="BD172" s="86"/>
    </row>
    <row r="173" spans="1:56" x14ac:dyDescent="0.25">
      <c r="A173" s="86"/>
      <c r="B173" s="86"/>
      <c r="C173" s="86"/>
      <c r="D173" s="86"/>
      <c r="E173" s="86"/>
      <c r="F173" s="86"/>
      <c r="G173" s="86"/>
      <c r="H173" s="86"/>
      <c r="I173" s="86"/>
      <c r="J173" s="86"/>
      <c r="K173" s="86"/>
      <c r="L173" s="86"/>
      <c r="M173" s="86"/>
      <c r="N173" s="86"/>
      <c r="O173" s="86"/>
      <c r="P173" s="86"/>
      <c r="Q173" s="86"/>
      <c r="R173" s="86"/>
      <c r="S173" s="85"/>
      <c r="T173" s="85"/>
      <c r="U173" s="85"/>
      <c r="V173" s="85"/>
      <c r="W173" s="85"/>
      <c r="X173" s="85"/>
      <c r="Y173" s="85"/>
      <c r="Z173" s="85"/>
      <c r="AA173" s="85"/>
      <c r="AB173" s="85"/>
      <c r="AC173" s="85"/>
      <c r="AD173" s="85"/>
      <c r="AE173" s="85"/>
      <c r="AF173" s="85"/>
      <c r="AG173" s="85"/>
      <c r="AH173" s="85"/>
      <c r="AI173" s="85"/>
      <c r="AJ173" s="85"/>
      <c r="AK173" s="85"/>
      <c r="AL173" s="85"/>
      <c r="AM173" s="85"/>
      <c r="AN173" s="85"/>
      <c r="AO173" s="85"/>
      <c r="AP173" s="85"/>
      <c r="AQ173" s="85"/>
      <c r="AR173" s="85"/>
      <c r="AS173" s="85"/>
      <c r="AT173" s="85"/>
      <c r="AU173" s="85"/>
      <c r="AV173" s="85"/>
      <c r="AW173" s="85"/>
      <c r="AX173" s="85"/>
      <c r="AY173" s="85"/>
      <c r="AZ173" s="85"/>
      <c r="BA173" s="85"/>
      <c r="BB173" s="85"/>
      <c r="BC173" s="86"/>
      <c r="BD173" s="86"/>
    </row>
    <row r="174" spans="1:56" x14ac:dyDescent="0.25">
      <c r="A174" s="86"/>
      <c r="B174" s="86"/>
      <c r="C174" s="86"/>
      <c r="D174" s="86"/>
      <c r="E174" s="86"/>
      <c r="F174" s="86"/>
      <c r="G174" s="86"/>
      <c r="H174" s="86"/>
      <c r="I174" s="86"/>
      <c r="J174" s="86"/>
      <c r="K174" s="86"/>
      <c r="L174" s="86"/>
      <c r="M174" s="86"/>
      <c r="N174" s="86"/>
      <c r="O174" s="86"/>
      <c r="P174" s="86"/>
      <c r="Q174" s="86"/>
      <c r="R174" s="86"/>
      <c r="S174" s="85"/>
      <c r="T174" s="85"/>
      <c r="U174" s="85"/>
      <c r="V174" s="85"/>
      <c r="W174" s="85"/>
      <c r="X174" s="85"/>
      <c r="Y174" s="85"/>
      <c r="Z174" s="85"/>
      <c r="AA174" s="85"/>
      <c r="AB174" s="85"/>
      <c r="AC174" s="85"/>
      <c r="AD174" s="85"/>
      <c r="AE174" s="85"/>
      <c r="AF174" s="85"/>
      <c r="AG174" s="85"/>
      <c r="AH174" s="85"/>
      <c r="AI174" s="85"/>
      <c r="AJ174" s="85"/>
      <c r="AK174" s="85"/>
      <c r="AL174" s="85"/>
      <c r="AM174" s="85"/>
      <c r="AN174" s="85"/>
      <c r="AO174" s="85"/>
      <c r="AP174" s="85"/>
      <c r="AQ174" s="85"/>
      <c r="AR174" s="85"/>
      <c r="AS174" s="85"/>
      <c r="AT174" s="85"/>
      <c r="AU174" s="85"/>
      <c r="AV174" s="85"/>
      <c r="AW174" s="85"/>
      <c r="AX174" s="85"/>
      <c r="AY174" s="85"/>
      <c r="AZ174" s="85"/>
      <c r="BA174" s="85"/>
      <c r="BB174" s="85"/>
      <c r="BC174" s="86"/>
      <c r="BD174" s="86"/>
    </row>
    <row r="175" spans="1:56" x14ac:dyDescent="0.25">
      <c r="A175" s="86"/>
      <c r="B175" s="86"/>
      <c r="C175" s="86"/>
      <c r="D175" s="86"/>
      <c r="E175" s="86"/>
      <c r="F175" s="86"/>
      <c r="G175" s="86"/>
      <c r="H175" s="86"/>
      <c r="I175" s="86"/>
      <c r="J175" s="86"/>
      <c r="K175" s="86"/>
      <c r="L175" s="86"/>
      <c r="M175" s="86"/>
      <c r="N175" s="86"/>
      <c r="O175" s="86"/>
      <c r="P175" s="86"/>
      <c r="Q175" s="86"/>
      <c r="R175" s="86"/>
      <c r="S175" s="85"/>
      <c r="T175" s="85"/>
      <c r="U175" s="85"/>
      <c r="V175" s="85"/>
      <c r="W175" s="85"/>
      <c r="X175" s="85"/>
      <c r="Y175" s="85"/>
      <c r="Z175" s="85"/>
      <c r="AA175" s="85"/>
      <c r="AB175" s="85"/>
      <c r="AC175" s="85"/>
      <c r="AD175" s="85"/>
      <c r="AE175" s="85"/>
      <c r="AF175" s="85"/>
      <c r="AG175" s="85"/>
      <c r="AH175" s="85"/>
      <c r="AI175" s="85"/>
      <c r="AJ175" s="85"/>
      <c r="AK175" s="85"/>
      <c r="AL175" s="85"/>
      <c r="AM175" s="85"/>
      <c r="AN175" s="85"/>
      <c r="AO175" s="85"/>
      <c r="AP175" s="85"/>
      <c r="AQ175" s="85"/>
      <c r="AR175" s="85"/>
      <c r="AS175" s="85"/>
      <c r="AT175" s="85"/>
      <c r="AU175" s="85"/>
      <c r="AV175" s="85"/>
      <c r="AW175" s="85"/>
      <c r="AX175" s="85"/>
      <c r="AY175" s="85"/>
      <c r="AZ175" s="85"/>
      <c r="BA175" s="85"/>
      <c r="BB175" s="85"/>
      <c r="BC175" s="86"/>
      <c r="BD175" s="86"/>
    </row>
    <row r="176" spans="1:56" x14ac:dyDescent="0.25">
      <c r="A176" s="86"/>
      <c r="B176" s="86"/>
      <c r="C176" s="86"/>
      <c r="D176" s="86"/>
      <c r="E176" s="86"/>
      <c r="F176" s="86"/>
      <c r="G176" s="86"/>
      <c r="H176" s="86"/>
      <c r="I176" s="86"/>
      <c r="J176" s="86"/>
      <c r="K176" s="86"/>
      <c r="L176" s="86"/>
      <c r="M176" s="86"/>
      <c r="N176" s="86"/>
      <c r="O176" s="86"/>
      <c r="P176" s="86"/>
      <c r="Q176" s="86"/>
      <c r="R176" s="86"/>
      <c r="S176" s="85"/>
      <c r="T176" s="85"/>
      <c r="U176" s="85"/>
      <c r="V176" s="85"/>
      <c r="W176" s="85"/>
      <c r="X176" s="85"/>
      <c r="Y176" s="85"/>
      <c r="Z176" s="85"/>
      <c r="AA176" s="85"/>
      <c r="AB176" s="85"/>
      <c r="AC176" s="85"/>
      <c r="AD176" s="85"/>
      <c r="AE176" s="85"/>
      <c r="AF176" s="85"/>
      <c r="AG176" s="85"/>
      <c r="AH176" s="85"/>
      <c r="AI176" s="85"/>
      <c r="AJ176" s="85"/>
      <c r="AK176" s="85"/>
      <c r="AL176" s="85"/>
      <c r="AM176" s="85"/>
      <c r="AN176" s="85"/>
      <c r="AO176" s="85"/>
      <c r="AP176" s="85"/>
      <c r="AQ176" s="85"/>
      <c r="AR176" s="85"/>
      <c r="AS176" s="85"/>
      <c r="AT176" s="85"/>
      <c r="AU176" s="85"/>
      <c r="AV176" s="85"/>
      <c r="AW176" s="85"/>
      <c r="AX176" s="85"/>
      <c r="AY176" s="85"/>
      <c r="AZ176" s="85"/>
      <c r="BA176" s="85"/>
      <c r="BB176" s="85"/>
      <c r="BC176" s="86"/>
      <c r="BD176" s="86"/>
    </row>
    <row r="177" spans="1:56" x14ac:dyDescent="0.25">
      <c r="A177" s="86"/>
      <c r="B177" s="86"/>
      <c r="C177" s="86"/>
      <c r="D177" s="86"/>
      <c r="E177" s="86"/>
      <c r="F177" s="86"/>
      <c r="G177" s="86"/>
      <c r="H177" s="86"/>
      <c r="I177" s="86"/>
      <c r="J177" s="86"/>
      <c r="K177" s="86"/>
      <c r="L177" s="86"/>
      <c r="M177" s="86"/>
      <c r="N177" s="86"/>
      <c r="O177" s="86"/>
      <c r="P177" s="86"/>
      <c r="Q177" s="86"/>
      <c r="R177" s="86"/>
      <c r="S177" s="85"/>
      <c r="T177" s="85"/>
      <c r="U177" s="85"/>
      <c r="V177" s="85"/>
      <c r="W177" s="85"/>
      <c r="X177" s="85"/>
      <c r="Y177" s="85"/>
      <c r="Z177" s="85"/>
      <c r="AA177" s="85"/>
      <c r="AB177" s="85"/>
      <c r="AC177" s="85"/>
      <c r="AD177" s="85"/>
      <c r="AE177" s="85"/>
      <c r="AF177" s="85"/>
      <c r="AG177" s="85"/>
      <c r="AH177" s="85"/>
      <c r="AI177" s="85"/>
      <c r="AJ177" s="85"/>
      <c r="AK177" s="85"/>
      <c r="AL177" s="85"/>
      <c r="AM177" s="85"/>
      <c r="AN177" s="85"/>
      <c r="AO177" s="85"/>
      <c r="AP177" s="85"/>
      <c r="AQ177" s="85"/>
      <c r="AR177" s="85"/>
      <c r="AS177" s="85"/>
      <c r="AT177" s="85"/>
      <c r="AU177" s="85"/>
      <c r="AV177" s="85"/>
      <c r="AW177" s="85"/>
      <c r="AX177" s="85"/>
      <c r="AY177" s="85"/>
      <c r="AZ177" s="85"/>
      <c r="BA177" s="85"/>
      <c r="BB177" s="85"/>
      <c r="BC177" s="86"/>
      <c r="BD177" s="86"/>
    </row>
    <row r="178" spans="1:56" x14ac:dyDescent="0.25">
      <c r="A178" s="86"/>
      <c r="B178" s="86"/>
      <c r="C178" s="86"/>
      <c r="D178" s="86"/>
      <c r="E178" s="86"/>
      <c r="F178" s="86"/>
      <c r="G178" s="86"/>
      <c r="H178" s="86"/>
      <c r="I178" s="86"/>
      <c r="J178" s="86"/>
      <c r="K178" s="86"/>
      <c r="L178" s="86"/>
      <c r="M178" s="86"/>
      <c r="N178" s="86"/>
      <c r="O178" s="86"/>
      <c r="P178" s="86"/>
      <c r="Q178" s="86"/>
      <c r="R178" s="86"/>
      <c r="S178" s="85"/>
      <c r="T178" s="85"/>
      <c r="U178" s="85"/>
      <c r="V178" s="85"/>
      <c r="W178" s="85"/>
      <c r="X178" s="85"/>
      <c r="Y178" s="85"/>
      <c r="Z178" s="85"/>
      <c r="AA178" s="85"/>
      <c r="AB178" s="85"/>
      <c r="AC178" s="85"/>
      <c r="AD178" s="85"/>
      <c r="AE178" s="85"/>
      <c r="AF178" s="85"/>
      <c r="AG178" s="85"/>
      <c r="AH178" s="85"/>
      <c r="AI178" s="85"/>
      <c r="AJ178" s="85"/>
      <c r="AK178" s="85"/>
      <c r="AL178" s="85"/>
      <c r="AM178" s="85"/>
      <c r="AN178" s="85"/>
      <c r="AO178" s="85"/>
      <c r="AP178" s="85"/>
      <c r="AQ178" s="85"/>
      <c r="AR178" s="85"/>
      <c r="AS178" s="85"/>
      <c r="AT178" s="85"/>
      <c r="AU178" s="85"/>
      <c r="AV178" s="85"/>
      <c r="AW178" s="85"/>
      <c r="AX178" s="85"/>
      <c r="AY178" s="85"/>
      <c r="AZ178" s="85"/>
      <c r="BA178" s="85"/>
      <c r="BB178" s="85"/>
      <c r="BC178" s="86"/>
      <c r="BD178" s="86"/>
    </row>
    <row r="179" spans="1:56" x14ac:dyDescent="0.25">
      <c r="A179" s="86"/>
      <c r="B179" s="86"/>
      <c r="C179" s="86"/>
      <c r="D179" s="86"/>
      <c r="E179" s="86"/>
      <c r="F179" s="86"/>
      <c r="G179" s="86"/>
      <c r="H179" s="86"/>
      <c r="I179" s="86"/>
      <c r="J179" s="86"/>
      <c r="K179" s="86"/>
      <c r="L179" s="86"/>
      <c r="M179" s="86"/>
      <c r="N179" s="86"/>
      <c r="O179" s="86"/>
      <c r="P179" s="86"/>
      <c r="Q179" s="86"/>
      <c r="R179" s="86"/>
      <c r="S179" s="85"/>
      <c r="T179" s="85"/>
      <c r="U179" s="85"/>
      <c r="V179" s="85"/>
      <c r="W179" s="85"/>
      <c r="X179" s="85"/>
      <c r="Y179" s="85"/>
      <c r="Z179" s="85"/>
      <c r="AA179" s="85"/>
      <c r="AB179" s="85"/>
      <c r="AC179" s="85"/>
      <c r="AD179" s="85"/>
      <c r="AE179" s="85"/>
      <c r="AF179" s="85"/>
      <c r="AG179" s="85"/>
      <c r="AH179" s="85"/>
      <c r="AI179" s="85"/>
      <c r="AJ179" s="85"/>
      <c r="AK179" s="85"/>
      <c r="AL179" s="85"/>
      <c r="AM179" s="85"/>
      <c r="AN179" s="85"/>
      <c r="AO179" s="85"/>
      <c r="AP179" s="85"/>
      <c r="AQ179" s="85"/>
      <c r="AR179" s="85"/>
      <c r="AS179" s="85"/>
      <c r="AT179" s="85"/>
      <c r="AU179" s="85"/>
      <c r="AV179" s="85"/>
      <c r="AW179" s="85"/>
      <c r="AX179" s="85"/>
      <c r="AY179" s="85"/>
      <c r="AZ179" s="85"/>
      <c r="BA179" s="85"/>
      <c r="BB179" s="85"/>
      <c r="BC179" s="86"/>
      <c r="BD179" s="86"/>
    </row>
    <row r="180" spans="1:56" x14ac:dyDescent="0.25">
      <c r="A180" s="86"/>
      <c r="B180" s="86"/>
      <c r="C180" s="86"/>
      <c r="D180" s="86"/>
      <c r="E180" s="86"/>
      <c r="F180" s="86"/>
      <c r="G180" s="86"/>
      <c r="H180" s="86"/>
      <c r="I180" s="86"/>
      <c r="J180" s="86"/>
      <c r="K180" s="86"/>
      <c r="L180" s="86"/>
      <c r="M180" s="86"/>
      <c r="N180" s="86"/>
      <c r="O180" s="86"/>
      <c r="P180" s="86"/>
      <c r="Q180" s="86"/>
      <c r="R180" s="86"/>
      <c r="S180" s="85"/>
      <c r="T180" s="85"/>
      <c r="U180" s="85"/>
      <c r="V180" s="85"/>
      <c r="W180" s="85"/>
      <c r="X180" s="85"/>
      <c r="Y180" s="85"/>
      <c r="Z180" s="85"/>
      <c r="AA180" s="85"/>
      <c r="AB180" s="85"/>
      <c r="AC180" s="85"/>
      <c r="AD180" s="85"/>
      <c r="AE180" s="85"/>
      <c r="AF180" s="85"/>
      <c r="AG180" s="85"/>
      <c r="AH180" s="85"/>
      <c r="AI180" s="85"/>
      <c r="AJ180" s="85"/>
      <c r="AK180" s="85"/>
      <c r="AL180" s="85"/>
      <c r="AM180" s="85"/>
      <c r="AN180" s="85"/>
      <c r="AO180" s="85"/>
      <c r="AP180" s="85"/>
      <c r="AQ180" s="85"/>
      <c r="AR180" s="85"/>
      <c r="AS180" s="85"/>
      <c r="AT180" s="85"/>
      <c r="AU180" s="85"/>
      <c r="AV180" s="85"/>
      <c r="AW180" s="85"/>
      <c r="AX180" s="85"/>
      <c r="AY180" s="85"/>
      <c r="AZ180" s="85"/>
      <c r="BA180" s="85"/>
      <c r="BB180" s="85"/>
      <c r="BC180" s="86"/>
      <c r="BD180" s="86"/>
    </row>
    <row r="181" spans="1:56" x14ac:dyDescent="0.25">
      <c r="A181" s="86"/>
      <c r="B181" s="86"/>
      <c r="C181" s="86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6"/>
      <c r="O181" s="86"/>
      <c r="P181" s="86"/>
      <c r="Q181" s="86"/>
      <c r="R181" s="86"/>
      <c r="S181" s="85"/>
      <c r="T181" s="85"/>
      <c r="U181" s="85"/>
      <c r="V181" s="85"/>
      <c r="W181" s="85"/>
      <c r="X181" s="85"/>
      <c r="Y181" s="85"/>
      <c r="Z181" s="85"/>
      <c r="AA181" s="85"/>
      <c r="AB181" s="85"/>
      <c r="AC181" s="85"/>
      <c r="AD181" s="85"/>
      <c r="AE181" s="85"/>
      <c r="AF181" s="85"/>
      <c r="AG181" s="85"/>
      <c r="AH181" s="85"/>
      <c r="AI181" s="85"/>
      <c r="AJ181" s="85"/>
      <c r="AK181" s="85"/>
      <c r="AL181" s="85"/>
      <c r="AM181" s="85"/>
      <c r="AN181" s="85"/>
      <c r="AO181" s="85"/>
      <c r="AP181" s="85"/>
      <c r="AQ181" s="85"/>
      <c r="AR181" s="85"/>
      <c r="AS181" s="85"/>
      <c r="AT181" s="85"/>
      <c r="AU181" s="85"/>
      <c r="AV181" s="85"/>
      <c r="AW181" s="85"/>
      <c r="AX181" s="85"/>
      <c r="AY181" s="85"/>
      <c r="AZ181" s="85"/>
      <c r="BA181" s="85"/>
      <c r="BB181" s="85"/>
      <c r="BC181" s="86"/>
      <c r="BD181" s="86"/>
    </row>
    <row r="182" spans="1:56" x14ac:dyDescent="0.25">
      <c r="A182" s="86"/>
      <c r="B182" s="86"/>
      <c r="C182" s="86"/>
      <c r="D182" s="86"/>
      <c r="E182" s="86"/>
      <c r="F182" s="86"/>
      <c r="G182" s="86"/>
      <c r="H182" s="86"/>
      <c r="I182" s="86"/>
      <c r="J182" s="86"/>
      <c r="K182" s="86"/>
      <c r="L182" s="86"/>
      <c r="M182" s="86"/>
      <c r="N182" s="86"/>
      <c r="O182" s="86"/>
      <c r="P182" s="86"/>
      <c r="Q182" s="86"/>
      <c r="R182" s="86"/>
      <c r="S182" s="85"/>
      <c r="T182" s="85"/>
      <c r="U182" s="85"/>
      <c r="V182" s="85"/>
      <c r="W182" s="85"/>
      <c r="X182" s="85"/>
      <c r="Y182" s="85"/>
      <c r="Z182" s="85"/>
      <c r="AA182" s="85"/>
      <c r="AB182" s="85"/>
      <c r="AC182" s="85"/>
      <c r="AD182" s="85"/>
      <c r="AE182" s="85"/>
      <c r="AF182" s="85"/>
      <c r="AG182" s="85"/>
      <c r="AH182" s="85"/>
      <c r="AI182" s="85"/>
      <c r="AJ182" s="85"/>
      <c r="AK182" s="85"/>
      <c r="AL182" s="85"/>
      <c r="AM182" s="85"/>
      <c r="AN182" s="85"/>
      <c r="AO182" s="85"/>
      <c r="AP182" s="85"/>
      <c r="AQ182" s="85"/>
      <c r="AR182" s="85"/>
      <c r="AS182" s="85"/>
      <c r="AT182" s="85"/>
      <c r="AU182" s="85"/>
      <c r="AV182" s="85"/>
      <c r="AW182" s="85"/>
      <c r="AX182" s="85"/>
      <c r="AY182" s="85"/>
      <c r="AZ182" s="85"/>
      <c r="BA182" s="85"/>
      <c r="BB182" s="85"/>
      <c r="BC182" s="86"/>
      <c r="BD182" s="86"/>
    </row>
    <row r="183" spans="1:56" x14ac:dyDescent="0.25">
      <c r="A183" s="86"/>
      <c r="B183" s="86"/>
      <c r="C183" s="86"/>
      <c r="D183" s="86"/>
      <c r="E183" s="86"/>
      <c r="F183" s="86"/>
      <c r="G183" s="86"/>
      <c r="H183" s="86"/>
      <c r="I183" s="86"/>
      <c r="J183" s="86"/>
      <c r="K183" s="86"/>
      <c r="L183" s="86"/>
      <c r="M183" s="86"/>
      <c r="N183" s="86"/>
      <c r="O183" s="86"/>
      <c r="P183" s="86"/>
      <c r="Q183" s="86"/>
      <c r="R183" s="86"/>
      <c r="S183" s="85"/>
      <c r="T183" s="85"/>
      <c r="U183" s="85"/>
      <c r="V183" s="85"/>
      <c r="W183" s="85"/>
      <c r="X183" s="85"/>
      <c r="Y183" s="85"/>
      <c r="Z183" s="85"/>
      <c r="AA183" s="85"/>
      <c r="AB183" s="85"/>
      <c r="AC183" s="85"/>
      <c r="AD183" s="85"/>
      <c r="AE183" s="85"/>
      <c r="AF183" s="85"/>
      <c r="AG183" s="85"/>
      <c r="AH183" s="85"/>
      <c r="AI183" s="85"/>
      <c r="AJ183" s="85"/>
      <c r="AK183" s="85"/>
      <c r="AL183" s="85"/>
      <c r="AM183" s="85"/>
      <c r="AN183" s="85"/>
      <c r="AO183" s="85"/>
      <c r="AP183" s="85"/>
      <c r="AQ183" s="85"/>
      <c r="AR183" s="85"/>
      <c r="AS183" s="85"/>
      <c r="AT183" s="85"/>
      <c r="AU183" s="85"/>
      <c r="AV183" s="85"/>
      <c r="AW183" s="85"/>
      <c r="AX183" s="85"/>
      <c r="AY183" s="85"/>
      <c r="AZ183" s="85"/>
      <c r="BA183" s="85"/>
      <c r="BB183" s="85"/>
      <c r="BC183" s="86"/>
      <c r="BD183" s="86"/>
    </row>
    <row r="184" spans="1:56" x14ac:dyDescent="0.25">
      <c r="A184" s="86"/>
      <c r="B184" s="86"/>
      <c r="C184" s="86"/>
      <c r="D184" s="86"/>
      <c r="E184" s="86"/>
      <c r="F184" s="86"/>
      <c r="G184" s="86"/>
      <c r="H184" s="86"/>
      <c r="I184" s="86"/>
      <c r="J184" s="86"/>
      <c r="K184" s="86"/>
      <c r="L184" s="86"/>
      <c r="M184" s="86"/>
      <c r="N184" s="86"/>
      <c r="O184" s="86"/>
      <c r="P184" s="86"/>
      <c r="Q184" s="86"/>
      <c r="R184" s="86"/>
      <c r="S184" s="85"/>
      <c r="T184" s="85"/>
      <c r="U184" s="85"/>
      <c r="V184" s="85"/>
      <c r="W184" s="85"/>
      <c r="X184" s="85"/>
      <c r="Y184" s="85"/>
      <c r="Z184" s="85"/>
      <c r="AA184" s="85"/>
      <c r="AB184" s="85"/>
      <c r="AC184" s="85"/>
      <c r="AD184" s="85"/>
      <c r="AE184" s="85"/>
      <c r="AF184" s="85"/>
      <c r="AG184" s="85"/>
      <c r="AH184" s="85"/>
      <c r="AI184" s="85"/>
      <c r="AJ184" s="85"/>
      <c r="AK184" s="85"/>
      <c r="AL184" s="85"/>
      <c r="AM184" s="85"/>
      <c r="AN184" s="85"/>
      <c r="AO184" s="85"/>
      <c r="AP184" s="85"/>
      <c r="AQ184" s="85"/>
      <c r="AR184" s="85"/>
      <c r="AS184" s="85"/>
      <c r="AT184" s="85"/>
      <c r="AU184" s="85"/>
      <c r="AV184" s="85"/>
      <c r="AW184" s="85"/>
      <c r="AX184" s="85"/>
      <c r="AY184" s="85"/>
      <c r="AZ184" s="85"/>
      <c r="BA184" s="85"/>
      <c r="BB184" s="85"/>
      <c r="BC184" s="86"/>
      <c r="BD184" s="86"/>
    </row>
    <row r="185" spans="1:56" x14ac:dyDescent="0.25">
      <c r="A185" s="86"/>
      <c r="B185" s="86"/>
      <c r="C185" s="86"/>
      <c r="D185" s="86"/>
      <c r="E185" s="86"/>
      <c r="F185" s="86"/>
      <c r="G185" s="86"/>
      <c r="H185" s="86"/>
      <c r="I185" s="86"/>
      <c r="J185" s="86"/>
      <c r="K185" s="86"/>
      <c r="L185" s="86"/>
      <c r="M185" s="86"/>
      <c r="N185" s="86"/>
      <c r="O185" s="86"/>
      <c r="P185" s="86"/>
      <c r="Q185" s="86"/>
      <c r="R185" s="86"/>
      <c r="S185" s="85"/>
      <c r="T185" s="85"/>
      <c r="U185" s="85"/>
      <c r="V185" s="85"/>
      <c r="W185" s="85"/>
      <c r="X185" s="85"/>
      <c r="Y185" s="85"/>
      <c r="Z185" s="85"/>
      <c r="AA185" s="85"/>
      <c r="AB185" s="85"/>
      <c r="AC185" s="85"/>
      <c r="AD185" s="85"/>
      <c r="AE185" s="85"/>
      <c r="AF185" s="85"/>
      <c r="AG185" s="85"/>
      <c r="AH185" s="85"/>
      <c r="AI185" s="85"/>
      <c r="AJ185" s="85"/>
      <c r="AK185" s="85"/>
      <c r="AL185" s="85"/>
      <c r="AM185" s="85"/>
      <c r="AN185" s="85"/>
      <c r="AO185" s="85"/>
      <c r="AP185" s="85"/>
      <c r="AQ185" s="85"/>
      <c r="AR185" s="85"/>
      <c r="AS185" s="85"/>
      <c r="AT185" s="85"/>
      <c r="AU185" s="85"/>
      <c r="AV185" s="85"/>
      <c r="AW185" s="85"/>
      <c r="AX185" s="85"/>
      <c r="AY185" s="85"/>
      <c r="AZ185" s="85"/>
      <c r="BA185" s="85"/>
      <c r="BB185" s="85"/>
      <c r="BC185" s="86"/>
      <c r="BD185" s="86"/>
    </row>
    <row r="186" spans="1:56" x14ac:dyDescent="0.25">
      <c r="A186" s="86"/>
      <c r="B186" s="86"/>
      <c r="C186" s="86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5"/>
      <c r="T186" s="85"/>
      <c r="U186" s="85"/>
      <c r="V186" s="85"/>
      <c r="W186" s="85"/>
      <c r="X186" s="85"/>
      <c r="Y186" s="85"/>
      <c r="Z186" s="85"/>
      <c r="AA186" s="85"/>
      <c r="AB186" s="85"/>
      <c r="AC186" s="85"/>
      <c r="AD186" s="85"/>
      <c r="AE186" s="85"/>
      <c r="AF186" s="85"/>
      <c r="AG186" s="85"/>
      <c r="AH186" s="85"/>
      <c r="AI186" s="85"/>
      <c r="AJ186" s="85"/>
      <c r="AK186" s="85"/>
      <c r="AL186" s="85"/>
      <c r="AM186" s="85"/>
      <c r="AN186" s="85"/>
      <c r="AO186" s="85"/>
      <c r="AP186" s="85"/>
      <c r="AQ186" s="85"/>
      <c r="AR186" s="85"/>
      <c r="AS186" s="85"/>
      <c r="AT186" s="85"/>
      <c r="AU186" s="85"/>
      <c r="AV186" s="85"/>
      <c r="AW186" s="85"/>
      <c r="AX186" s="85"/>
      <c r="AY186" s="85"/>
      <c r="AZ186" s="85"/>
      <c r="BA186" s="85"/>
      <c r="BB186" s="85"/>
      <c r="BC186" s="86"/>
      <c r="BD186" s="86"/>
    </row>
    <row r="187" spans="1:56" x14ac:dyDescent="0.25">
      <c r="A187" s="86"/>
      <c r="B187" s="86"/>
      <c r="C187" s="86"/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86"/>
      <c r="P187" s="86"/>
      <c r="Q187" s="86"/>
      <c r="R187" s="86"/>
      <c r="S187" s="85"/>
      <c r="T187" s="85"/>
      <c r="U187" s="85"/>
      <c r="V187" s="85"/>
      <c r="W187" s="85"/>
      <c r="X187" s="85"/>
      <c r="Y187" s="85"/>
      <c r="Z187" s="85"/>
      <c r="AA187" s="85"/>
      <c r="AB187" s="85"/>
      <c r="AC187" s="85"/>
      <c r="AD187" s="85"/>
      <c r="AE187" s="85"/>
      <c r="AF187" s="85"/>
      <c r="AG187" s="85"/>
      <c r="AH187" s="85"/>
      <c r="AI187" s="85"/>
      <c r="AJ187" s="85"/>
      <c r="AK187" s="85"/>
      <c r="AL187" s="85"/>
      <c r="AM187" s="85"/>
      <c r="AN187" s="85"/>
      <c r="AO187" s="85"/>
      <c r="AP187" s="85"/>
      <c r="AQ187" s="85"/>
      <c r="AR187" s="85"/>
      <c r="AS187" s="85"/>
      <c r="AT187" s="85"/>
      <c r="AU187" s="85"/>
      <c r="AV187" s="85"/>
      <c r="AW187" s="85"/>
      <c r="AX187" s="85"/>
      <c r="AY187" s="85"/>
      <c r="AZ187" s="85"/>
      <c r="BA187" s="85"/>
      <c r="BB187" s="85"/>
      <c r="BC187" s="86"/>
      <c r="BD187" s="86"/>
    </row>
    <row r="188" spans="1:56" x14ac:dyDescent="0.25">
      <c r="A188" s="86"/>
      <c r="B188" s="86"/>
      <c r="C188" s="86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86"/>
      <c r="P188" s="86"/>
      <c r="Q188" s="86"/>
      <c r="R188" s="86"/>
      <c r="S188" s="85"/>
      <c r="T188" s="85"/>
      <c r="U188" s="85"/>
      <c r="V188" s="85"/>
      <c r="W188" s="85"/>
      <c r="X188" s="85"/>
      <c r="Y188" s="85"/>
      <c r="Z188" s="85"/>
      <c r="AA188" s="85"/>
      <c r="AB188" s="85"/>
      <c r="AC188" s="85"/>
      <c r="AD188" s="85"/>
      <c r="AE188" s="85"/>
      <c r="AF188" s="85"/>
      <c r="AG188" s="85"/>
      <c r="AH188" s="85"/>
      <c r="AI188" s="85"/>
      <c r="AJ188" s="85"/>
      <c r="AK188" s="85"/>
      <c r="AL188" s="85"/>
      <c r="AM188" s="85"/>
      <c r="AN188" s="85"/>
      <c r="AO188" s="85"/>
      <c r="AP188" s="85"/>
      <c r="AQ188" s="85"/>
      <c r="AR188" s="85"/>
      <c r="AS188" s="85"/>
      <c r="AT188" s="85"/>
      <c r="AU188" s="85"/>
      <c r="AV188" s="85"/>
      <c r="AW188" s="85"/>
      <c r="AX188" s="85"/>
      <c r="AY188" s="85"/>
      <c r="AZ188" s="85"/>
      <c r="BA188" s="85"/>
      <c r="BB188" s="85"/>
      <c r="BC188" s="86"/>
      <c r="BD188" s="86"/>
    </row>
    <row r="189" spans="1:56" x14ac:dyDescent="0.25">
      <c r="A189" s="86"/>
      <c r="B189" s="86"/>
      <c r="C189" s="86"/>
      <c r="D189" s="86"/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86"/>
      <c r="P189" s="86"/>
      <c r="Q189" s="86"/>
      <c r="R189" s="86"/>
      <c r="S189" s="85"/>
      <c r="T189" s="85"/>
      <c r="U189" s="85"/>
      <c r="V189" s="85"/>
      <c r="W189" s="85"/>
      <c r="X189" s="85"/>
      <c r="Y189" s="85"/>
      <c r="Z189" s="85"/>
      <c r="AA189" s="85"/>
      <c r="AB189" s="85"/>
      <c r="AC189" s="85"/>
      <c r="AD189" s="85"/>
      <c r="AE189" s="85"/>
      <c r="AF189" s="85"/>
      <c r="AG189" s="85"/>
      <c r="AH189" s="85"/>
      <c r="AI189" s="85"/>
      <c r="AJ189" s="85"/>
      <c r="AK189" s="85"/>
      <c r="AL189" s="85"/>
      <c r="AM189" s="85"/>
      <c r="AN189" s="85"/>
      <c r="AO189" s="85"/>
      <c r="AP189" s="85"/>
      <c r="AQ189" s="85"/>
      <c r="AR189" s="85"/>
      <c r="AS189" s="85"/>
      <c r="AT189" s="85"/>
      <c r="AU189" s="85"/>
      <c r="AV189" s="85"/>
      <c r="AW189" s="85"/>
      <c r="AX189" s="85"/>
      <c r="AY189" s="85"/>
      <c r="AZ189" s="85"/>
      <c r="BA189" s="85"/>
      <c r="BB189" s="85"/>
      <c r="BC189" s="86"/>
      <c r="BD189" s="86"/>
    </row>
    <row r="190" spans="1:56" x14ac:dyDescent="0.25">
      <c r="A190" s="86"/>
      <c r="B190" s="86"/>
      <c r="C190" s="86"/>
      <c r="D190" s="86"/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6"/>
      <c r="P190" s="86"/>
      <c r="Q190" s="86"/>
      <c r="R190" s="86"/>
      <c r="S190" s="85"/>
      <c r="T190" s="85"/>
      <c r="U190" s="85"/>
      <c r="V190" s="85"/>
      <c r="W190" s="85"/>
      <c r="X190" s="85"/>
      <c r="Y190" s="85"/>
      <c r="Z190" s="85"/>
      <c r="AA190" s="85"/>
      <c r="AB190" s="85"/>
      <c r="AC190" s="85"/>
      <c r="AD190" s="85"/>
      <c r="AE190" s="85"/>
      <c r="AF190" s="85"/>
      <c r="AG190" s="85"/>
      <c r="AH190" s="85"/>
      <c r="AI190" s="85"/>
      <c r="AJ190" s="85"/>
      <c r="AK190" s="85"/>
      <c r="AL190" s="85"/>
      <c r="AM190" s="85"/>
      <c r="AN190" s="85"/>
      <c r="AO190" s="85"/>
      <c r="AP190" s="85"/>
      <c r="AQ190" s="85"/>
      <c r="AR190" s="85"/>
      <c r="AS190" s="85"/>
      <c r="AT190" s="85"/>
      <c r="AU190" s="85"/>
      <c r="AV190" s="85"/>
      <c r="AW190" s="85"/>
      <c r="AX190" s="85"/>
      <c r="AY190" s="85"/>
      <c r="AZ190" s="85"/>
      <c r="BA190" s="85"/>
      <c r="BB190" s="85"/>
      <c r="BC190" s="86"/>
      <c r="BD190" s="86"/>
    </row>
    <row r="191" spans="1:56" x14ac:dyDescent="0.25">
      <c r="A191" s="86"/>
      <c r="B191" s="86"/>
      <c r="C191" s="86"/>
      <c r="D191" s="86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  <c r="S191" s="86"/>
      <c r="T191" s="86"/>
      <c r="U191" s="86"/>
      <c r="V191" s="86"/>
      <c r="W191" s="86"/>
      <c r="X191" s="86"/>
      <c r="Y191" s="86"/>
      <c r="Z191" s="86"/>
      <c r="AA191" s="86"/>
      <c r="AB191" s="86"/>
      <c r="AC191" s="86"/>
      <c r="AD191" s="86"/>
      <c r="AE191" s="86"/>
      <c r="AF191" s="86"/>
      <c r="AG191" s="86"/>
      <c r="AH191" s="86"/>
      <c r="AI191" s="86"/>
      <c r="AJ191" s="86"/>
      <c r="AK191" s="86"/>
      <c r="AL191" s="86"/>
      <c r="AM191" s="86"/>
      <c r="AN191" s="86"/>
      <c r="AO191" s="86"/>
      <c r="AP191" s="86"/>
      <c r="AQ191" s="86"/>
      <c r="AR191" s="86"/>
      <c r="AS191" s="86"/>
      <c r="AT191" s="86"/>
      <c r="AU191" s="86"/>
      <c r="AV191" s="86"/>
      <c r="AW191" s="86"/>
      <c r="AX191" s="86"/>
      <c r="AY191" s="86"/>
      <c r="AZ191" s="86"/>
      <c r="BA191" s="86"/>
      <c r="BB191" s="86"/>
      <c r="BC191" s="86"/>
      <c r="BD191" s="86"/>
    </row>
    <row r="192" spans="1:56" x14ac:dyDescent="0.25">
      <c r="A192" s="86"/>
      <c r="B192" s="86"/>
      <c r="C192" s="86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  <c r="R192" s="86"/>
      <c r="S192" s="86"/>
      <c r="T192" s="86"/>
      <c r="U192" s="86"/>
      <c r="V192" s="86"/>
      <c r="W192" s="86"/>
      <c r="X192" s="86"/>
      <c r="Y192" s="86"/>
      <c r="Z192" s="86"/>
      <c r="AA192" s="86"/>
      <c r="AB192" s="86"/>
      <c r="AC192" s="86"/>
      <c r="AD192" s="86"/>
      <c r="AE192" s="86"/>
      <c r="AF192" s="86"/>
      <c r="AG192" s="86"/>
      <c r="AH192" s="86"/>
      <c r="AI192" s="86"/>
      <c r="AJ192" s="86"/>
      <c r="AK192" s="86"/>
      <c r="AL192" s="86"/>
      <c r="AM192" s="86"/>
      <c r="AN192" s="86"/>
      <c r="AO192" s="86"/>
      <c r="AP192" s="86"/>
      <c r="AQ192" s="86"/>
      <c r="AR192" s="86"/>
      <c r="AS192" s="86"/>
      <c r="AT192" s="86"/>
      <c r="AU192" s="86"/>
      <c r="AV192" s="86"/>
      <c r="AW192" s="86"/>
      <c r="AX192" s="86"/>
      <c r="AY192" s="86"/>
      <c r="AZ192" s="86"/>
      <c r="BA192" s="86"/>
      <c r="BB192" s="86"/>
      <c r="BC192" s="86"/>
      <c r="BD192" s="86"/>
    </row>
    <row r="193" spans="1:56" x14ac:dyDescent="0.25">
      <c r="A193" s="86"/>
      <c r="B193" s="86"/>
      <c r="C193" s="86"/>
      <c r="D193" s="86"/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86"/>
      <c r="P193" s="86"/>
      <c r="Q193" s="86"/>
      <c r="R193" s="86"/>
      <c r="S193" s="86"/>
      <c r="T193" s="86"/>
      <c r="U193" s="86"/>
      <c r="V193" s="86"/>
      <c r="W193" s="86"/>
      <c r="X193" s="86"/>
      <c r="Y193" s="86"/>
      <c r="Z193" s="86"/>
      <c r="AA193" s="86"/>
      <c r="AB193" s="86"/>
      <c r="AC193" s="86"/>
      <c r="AD193" s="86"/>
      <c r="AE193" s="86"/>
      <c r="AF193" s="86"/>
      <c r="AG193" s="86"/>
      <c r="AH193" s="86"/>
      <c r="AI193" s="86"/>
      <c r="AJ193" s="86"/>
      <c r="AK193" s="86"/>
      <c r="AL193" s="86"/>
      <c r="AM193" s="86"/>
      <c r="AN193" s="86"/>
      <c r="AO193" s="86"/>
      <c r="AP193" s="86"/>
      <c r="AQ193" s="86"/>
      <c r="AR193" s="86"/>
      <c r="AS193" s="86"/>
      <c r="AT193" s="86"/>
      <c r="AU193" s="86"/>
      <c r="AV193" s="86"/>
      <c r="AW193" s="86"/>
      <c r="AX193" s="86"/>
      <c r="AY193" s="86"/>
      <c r="AZ193" s="86"/>
      <c r="BA193" s="86"/>
      <c r="BB193" s="86"/>
      <c r="BC193" s="86"/>
      <c r="BD193" s="86"/>
    </row>
    <row r="194" spans="1:56" x14ac:dyDescent="0.25">
      <c r="A194" s="86"/>
      <c r="B194" s="86"/>
      <c r="C194" s="86"/>
      <c r="D194" s="86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6"/>
      <c r="P194" s="86"/>
      <c r="Q194" s="86"/>
      <c r="R194" s="86"/>
      <c r="S194" s="86"/>
      <c r="T194" s="86"/>
      <c r="U194" s="86"/>
      <c r="V194" s="86"/>
      <c r="W194" s="86"/>
      <c r="X194" s="86"/>
      <c r="Y194" s="86"/>
      <c r="Z194" s="86"/>
      <c r="AA194" s="86"/>
      <c r="AB194" s="86"/>
      <c r="AC194" s="86"/>
      <c r="AD194" s="86"/>
      <c r="AE194" s="86"/>
      <c r="AF194" s="86"/>
      <c r="AG194" s="86"/>
      <c r="AH194" s="86"/>
      <c r="AI194" s="86"/>
      <c r="AJ194" s="86"/>
      <c r="AK194" s="86"/>
      <c r="AL194" s="86"/>
      <c r="AM194" s="86"/>
      <c r="AN194" s="86"/>
      <c r="AO194" s="86"/>
      <c r="AP194" s="86"/>
      <c r="AQ194" s="86"/>
      <c r="AR194" s="86"/>
      <c r="AS194" s="86"/>
      <c r="AT194" s="86"/>
      <c r="AU194" s="86"/>
      <c r="AV194" s="86"/>
      <c r="AW194" s="86"/>
      <c r="AX194" s="86"/>
      <c r="AY194" s="86"/>
      <c r="AZ194" s="86"/>
      <c r="BA194" s="86"/>
      <c r="BB194" s="86"/>
      <c r="BC194" s="86"/>
      <c r="BD194" s="86"/>
    </row>
    <row r="195" spans="1:56" x14ac:dyDescent="0.25">
      <c r="A195" s="86"/>
      <c r="B195" s="86"/>
      <c r="C195" s="86"/>
      <c r="D195" s="86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6"/>
      <c r="P195" s="86"/>
      <c r="Q195" s="86"/>
      <c r="R195" s="86"/>
      <c r="S195" s="86"/>
      <c r="T195" s="86"/>
      <c r="U195" s="86"/>
      <c r="V195" s="86"/>
      <c r="W195" s="86"/>
      <c r="X195" s="86"/>
      <c r="Y195" s="86"/>
      <c r="Z195" s="86"/>
      <c r="AA195" s="86"/>
      <c r="AB195" s="86"/>
      <c r="AC195" s="86"/>
      <c r="AD195" s="86"/>
      <c r="AE195" s="86"/>
      <c r="AF195" s="86"/>
      <c r="AG195" s="86"/>
      <c r="AH195" s="86"/>
      <c r="AI195" s="86"/>
      <c r="AJ195" s="86"/>
      <c r="AK195" s="86"/>
      <c r="AL195" s="86"/>
      <c r="AM195" s="86"/>
      <c r="AN195" s="86"/>
      <c r="AO195" s="86"/>
      <c r="AP195" s="86"/>
      <c r="AQ195" s="86"/>
      <c r="AR195" s="86"/>
      <c r="AS195" s="86"/>
      <c r="AT195" s="86"/>
      <c r="AU195" s="86"/>
      <c r="AV195" s="86"/>
      <c r="AW195" s="86"/>
      <c r="AX195" s="86"/>
      <c r="AY195" s="86"/>
      <c r="AZ195" s="86"/>
      <c r="BA195" s="86"/>
      <c r="BB195" s="86"/>
      <c r="BC195" s="86"/>
      <c r="BD195" s="86"/>
    </row>
    <row r="196" spans="1:56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</row>
    <row r="197" spans="1:56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</row>
    <row r="198" spans="1:56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</row>
    <row r="199" spans="1:56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</row>
    <row r="200" spans="1:56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</row>
    <row r="201" spans="1:56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</row>
    <row r="202" spans="1:56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</row>
    <row r="203" spans="1:56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</row>
    <row r="204" spans="1:56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</row>
    <row r="205" spans="1:56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</row>
    <row r="206" spans="1:56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</row>
    <row r="207" spans="1:56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</row>
  </sheetData>
  <sheetProtection algorithmName="SHA-512" hashValue="PICrCIWVCyTXdJjgYDubz5m2fDdL3ixX5HyBMPTks/HsEjSXNbPb/TYd2YV/XeDKq8mEM7Evd4z6AM/wUKnO+A==" saltValue="eHaGeiyMCS1xOxjHEJEcUg==" spinCount="100000" sheet="1" objects="1" scenarios="1" selectLockedCells="1"/>
  <mergeCells count="3">
    <mergeCell ref="F11:G11"/>
    <mergeCell ref="F13:G13"/>
    <mergeCell ref="E6:K6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70C0"/>
  </sheetPr>
  <dimension ref="A1:BB190"/>
  <sheetViews>
    <sheetView zoomScaleNormal="100" workbookViewId="0">
      <selection activeCell="E98" sqref="E98"/>
    </sheetView>
  </sheetViews>
  <sheetFormatPr defaultRowHeight="15" x14ac:dyDescent="0.25"/>
  <cols>
    <col min="1" max="1" width="2.7109375" style="2" customWidth="1"/>
    <col min="2" max="2" width="3.28515625" style="2" customWidth="1"/>
    <col min="3" max="3" width="29.7109375" style="2" customWidth="1"/>
    <col min="4" max="4" width="8.28515625" style="2" customWidth="1"/>
    <col min="5" max="5" width="24.7109375" style="2" customWidth="1"/>
    <col min="6" max="6" width="5.5703125" style="2" customWidth="1"/>
    <col min="7" max="7" width="16.28515625" style="2" customWidth="1"/>
    <col min="8" max="8" width="21.28515625" style="2" customWidth="1"/>
    <col min="9" max="9" width="10.42578125" style="2" customWidth="1"/>
    <col min="10" max="12" width="0.85546875" style="2" customWidth="1"/>
    <col min="13" max="13" width="20.7109375" style="2" customWidth="1"/>
    <col min="14" max="14" width="10.7109375" style="2" customWidth="1"/>
    <col min="15" max="15" width="2.7109375" style="2" customWidth="1"/>
    <col min="16" max="19" width="0" style="2" hidden="1" customWidth="1"/>
    <col min="20" max="20" width="9.140625" style="2"/>
    <col min="21" max="21" width="25.7109375" style="2" customWidth="1"/>
    <col min="22" max="22" width="1.5703125" style="2" customWidth="1"/>
    <col min="23" max="23" width="9.140625" style="2"/>
    <col min="24" max="24" width="25.7109375" style="2" customWidth="1"/>
    <col min="25" max="25" width="1.42578125" style="2" customWidth="1"/>
    <col min="26" max="26" width="9.140625" style="2"/>
    <col min="27" max="27" width="25.7109375" style="2" customWidth="1"/>
    <col min="28" max="28" width="1.7109375" style="2" customWidth="1"/>
    <col min="29" max="29" width="9.140625" style="2"/>
    <col min="30" max="30" width="25.7109375" style="2" customWidth="1"/>
    <col min="31" max="16384" width="9.140625" style="2"/>
  </cols>
  <sheetData>
    <row r="1" spans="1:54" ht="99.9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3"/>
      <c r="X1" s="13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ht="15" customHeight="1" thickBot="1" x14ac:dyDescent="0.3">
      <c r="A2" s="1"/>
      <c r="B2" s="3"/>
      <c r="C2" s="4"/>
      <c r="D2" s="4"/>
      <c r="E2" s="4"/>
      <c r="F2" s="4"/>
      <c r="G2" s="4"/>
      <c r="H2" s="4"/>
      <c r="I2" s="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3"/>
      <c r="X2" s="13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16.5" thickBot="1" x14ac:dyDescent="0.35">
      <c r="A3" s="1"/>
      <c r="B3" s="6"/>
      <c r="C3" s="92" t="s">
        <v>34</v>
      </c>
      <c r="D3" s="93"/>
      <c r="E3" s="94"/>
      <c r="F3" s="13"/>
      <c r="G3" s="13"/>
      <c r="H3" s="13"/>
      <c r="I3" s="1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44"/>
      <c r="X3" s="44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9.5" thickBot="1" x14ac:dyDescent="0.45">
      <c r="A4" s="1"/>
      <c r="B4" s="6"/>
      <c r="C4" s="47" t="s">
        <v>23</v>
      </c>
      <c r="D4" s="12"/>
      <c r="E4" s="48" t="s">
        <v>30</v>
      </c>
      <c r="F4" s="7"/>
      <c r="G4" s="8"/>
      <c r="H4" s="9"/>
      <c r="I4" s="10"/>
      <c r="J4" s="11"/>
      <c r="K4" s="11"/>
      <c r="L4" s="11"/>
      <c r="M4" s="11"/>
      <c r="N4" s="1"/>
      <c r="O4" s="1"/>
      <c r="P4" s="1"/>
      <c r="Q4" s="1"/>
      <c r="R4" s="1"/>
      <c r="S4" s="1"/>
      <c r="T4" s="105" t="str">
        <f>C3</f>
        <v>TERMOPAR TIPO R Norma E230 - 02 Table 46</v>
      </c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16.5" thickBot="1" x14ac:dyDescent="0.35">
      <c r="A5" s="1"/>
      <c r="B5" s="6"/>
      <c r="C5" s="49" t="s">
        <v>24</v>
      </c>
      <c r="D5" s="12"/>
      <c r="E5" s="50" t="s">
        <v>35</v>
      </c>
      <c r="F5" s="13"/>
      <c r="G5" s="13"/>
      <c r="H5" s="13"/>
      <c r="I5" s="14"/>
      <c r="J5" s="1"/>
      <c r="K5" s="1"/>
      <c r="L5" s="1"/>
      <c r="M5" s="1"/>
      <c r="N5" s="1"/>
      <c r="O5" s="1"/>
      <c r="P5" s="1"/>
      <c r="Q5" s="1"/>
      <c r="R5" s="1"/>
      <c r="S5" s="1"/>
      <c r="T5" s="106" t="str">
        <f>E4</f>
        <v>-50°C to 250,0°C</v>
      </c>
      <c r="U5" s="106"/>
      <c r="V5" s="56"/>
      <c r="W5" s="106" t="str">
        <f>E35</f>
        <v>250°C to 1200°C</v>
      </c>
      <c r="X5" s="106"/>
      <c r="Y5" s="56"/>
      <c r="Z5" s="107" t="str">
        <f>E66</f>
        <v>1064°C to 1664,5°C</v>
      </c>
      <c r="AA5" s="107"/>
      <c r="AB5" s="15"/>
      <c r="AC5" s="107" t="str">
        <f>E97</f>
        <v>1664,5°C to 1768,1°C</v>
      </c>
      <c r="AD5" s="107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18.75" x14ac:dyDescent="0.4">
      <c r="A6" s="1"/>
      <c r="B6" s="6"/>
      <c r="C6" s="4"/>
      <c r="D6" s="1"/>
      <c r="E6" s="1"/>
      <c r="F6" s="13"/>
      <c r="G6" s="13"/>
      <c r="H6" s="13"/>
      <c r="I6" s="14"/>
      <c r="J6" s="1"/>
      <c r="K6" s="1"/>
      <c r="L6" s="1"/>
      <c r="M6" s="57" t="s">
        <v>0</v>
      </c>
      <c r="N6" s="58" t="s">
        <v>22</v>
      </c>
      <c r="O6" s="1"/>
      <c r="P6" s="1"/>
      <c r="Q6" s="1"/>
      <c r="R6" s="1"/>
      <c r="S6" s="1"/>
      <c r="T6" s="45" t="s">
        <v>1</v>
      </c>
      <c r="U6" s="59">
        <f>E14</f>
        <v>0</v>
      </c>
      <c r="V6" s="1"/>
      <c r="W6" s="45" t="s">
        <v>1</v>
      </c>
      <c r="X6" s="59">
        <f>E45</f>
        <v>13.345845049999999</v>
      </c>
      <c r="Y6" s="1"/>
      <c r="Z6" s="45" t="s">
        <v>1</v>
      </c>
      <c r="AA6" s="59">
        <f>E76</f>
        <v>-81.995994159999995</v>
      </c>
      <c r="AB6" s="1"/>
      <c r="AC6" s="46" t="s">
        <v>1</v>
      </c>
      <c r="AD6" s="60">
        <f>E107</f>
        <v>34061.778359999997</v>
      </c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15.75" thickBot="1" x14ac:dyDescent="0.3">
      <c r="A7" s="1"/>
      <c r="B7" s="6"/>
      <c r="C7" s="13"/>
      <c r="D7" s="13"/>
      <c r="E7" s="16"/>
      <c r="F7" s="13"/>
      <c r="G7" s="13"/>
      <c r="H7" s="13"/>
      <c r="I7" s="14"/>
      <c r="J7" s="1"/>
      <c r="K7" s="1"/>
      <c r="L7" s="1"/>
      <c r="M7" s="1"/>
      <c r="N7" s="1"/>
      <c r="O7" s="1"/>
      <c r="P7" s="1"/>
      <c r="Q7" s="1"/>
      <c r="R7" s="1"/>
      <c r="S7" s="1"/>
      <c r="T7" s="46" t="s">
        <v>2</v>
      </c>
      <c r="U7" s="59">
        <f t="shared" ref="U7:U15" si="0">E15</f>
        <v>188.91380000000001</v>
      </c>
      <c r="V7" s="1"/>
      <c r="W7" s="46" t="s">
        <v>2</v>
      </c>
      <c r="X7" s="59">
        <f t="shared" ref="X7:X15" si="1">E46</f>
        <v>147.2644573</v>
      </c>
      <c r="Y7" s="1"/>
      <c r="Z7" s="46" t="s">
        <v>2</v>
      </c>
      <c r="AA7" s="59">
        <f t="shared" ref="AA7:AA11" si="2">E77</f>
        <v>155.3962042</v>
      </c>
      <c r="AB7" s="1"/>
      <c r="AC7" s="46" t="s">
        <v>2</v>
      </c>
      <c r="AD7" s="60">
        <f t="shared" ref="AD7:AD10" si="3">E108</f>
        <v>-7023.729171</v>
      </c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15.75" thickBot="1" x14ac:dyDescent="0.3">
      <c r="A8" s="1"/>
      <c r="B8" s="6"/>
      <c r="C8" s="96" t="s">
        <v>27</v>
      </c>
      <c r="D8" s="97"/>
      <c r="E8" s="103">
        <f>'Entrada de dados'!H11</f>
        <v>21.003</v>
      </c>
      <c r="F8" s="104"/>
      <c r="G8" s="104"/>
      <c r="H8" s="17"/>
      <c r="I8" s="14"/>
      <c r="J8" s="1"/>
      <c r="K8" s="1"/>
      <c r="L8" s="1"/>
      <c r="M8" s="18">
        <v>-0.22600000000000001</v>
      </c>
      <c r="N8" s="19">
        <v>-50</v>
      </c>
      <c r="O8" s="1"/>
      <c r="P8" s="1"/>
      <c r="Q8" s="1"/>
      <c r="R8" s="1"/>
      <c r="S8" s="1"/>
      <c r="T8" s="46" t="s">
        <v>3</v>
      </c>
      <c r="U8" s="59">
        <f t="shared" si="0"/>
        <v>-93.835290000000001</v>
      </c>
      <c r="V8" s="1"/>
      <c r="W8" s="46" t="s">
        <v>3</v>
      </c>
      <c r="X8" s="59">
        <f t="shared" si="1"/>
        <v>-18.440248440000001</v>
      </c>
      <c r="Y8" s="1"/>
      <c r="Z8" s="46" t="s">
        <v>3</v>
      </c>
      <c r="AA8" s="59">
        <f t="shared" si="2"/>
        <v>-8.3421976630000003</v>
      </c>
      <c r="AB8" s="1"/>
      <c r="AC8" s="46" t="s">
        <v>3</v>
      </c>
      <c r="AD8" s="60">
        <f t="shared" si="3"/>
        <v>558.29038130000004</v>
      </c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15.75" thickBot="1" x14ac:dyDescent="0.3">
      <c r="A9" s="1"/>
      <c r="B9" s="6"/>
      <c r="C9" s="13"/>
      <c r="D9" s="20"/>
      <c r="E9" s="16"/>
      <c r="F9" s="13"/>
      <c r="G9" s="13"/>
      <c r="H9" s="13"/>
      <c r="I9" s="14"/>
      <c r="J9" s="1"/>
      <c r="K9" s="1"/>
      <c r="L9" s="1"/>
      <c r="M9" s="18">
        <v>0</v>
      </c>
      <c r="N9" s="19">
        <v>0</v>
      </c>
      <c r="O9" s="1"/>
      <c r="P9" s="1"/>
      <c r="Q9" s="1"/>
      <c r="R9" s="1"/>
      <c r="S9" s="1"/>
      <c r="T9" s="46" t="s">
        <v>4</v>
      </c>
      <c r="U9" s="59">
        <f t="shared" si="0"/>
        <v>130.68619000000001</v>
      </c>
      <c r="V9" s="1"/>
      <c r="W9" s="46" t="s">
        <v>4</v>
      </c>
      <c r="X9" s="59">
        <f t="shared" si="1"/>
        <v>4.0311297259999996</v>
      </c>
      <c r="Y9" s="1"/>
      <c r="Z9" s="46" t="s">
        <v>4</v>
      </c>
      <c r="AA9" s="59">
        <f t="shared" si="2"/>
        <v>0.42794335490000002</v>
      </c>
      <c r="AB9" s="1"/>
      <c r="AC9" s="46" t="s">
        <v>4</v>
      </c>
      <c r="AD9" s="60">
        <f t="shared" si="3"/>
        <v>-19.523946349999999</v>
      </c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15.75" thickBot="1" x14ac:dyDescent="0.3">
      <c r="A10" s="1"/>
      <c r="B10" s="6"/>
      <c r="C10" s="13"/>
      <c r="D10" s="51" t="s">
        <v>25</v>
      </c>
      <c r="E10" s="98">
        <f>E14+E15*G15+E16*G16+E17*G17+E18*G18+E19*G19+E20*G20+E21*G21+E22*G22+E23*G23+E24*G24</f>
        <v>-34797155241864.445</v>
      </c>
      <c r="F10" s="99"/>
      <c r="G10" s="99"/>
      <c r="H10" s="21"/>
      <c r="I10" s="14"/>
      <c r="J10" s="1"/>
      <c r="K10" s="1"/>
      <c r="L10" s="1"/>
      <c r="M10" s="18">
        <v>0.64700000000000002</v>
      </c>
      <c r="N10" s="19">
        <v>100</v>
      </c>
      <c r="O10" s="1"/>
      <c r="P10" s="1"/>
      <c r="Q10" s="1"/>
      <c r="R10" s="1"/>
      <c r="S10" s="1"/>
      <c r="T10" s="46" t="s">
        <v>5</v>
      </c>
      <c r="U10" s="59">
        <f t="shared" si="0"/>
        <v>-227.03579999999999</v>
      </c>
      <c r="V10" s="1"/>
      <c r="W10" s="46" t="s">
        <v>5</v>
      </c>
      <c r="X10" s="59">
        <f t="shared" si="1"/>
        <v>-0.624942836</v>
      </c>
      <c r="Y10" s="1"/>
      <c r="Z10" s="46" t="s">
        <v>5</v>
      </c>
      <c r="AA10" s="59">
        <f t="shared" si="2"/>
        <v>-1.1915779099999999E-2</v>
      </c>
      <c r="AB10" s="1"/>
      <c r="AC10" s="46" t="s">
        <v>5</v>
      </c>
      <c r="AD10" s="60">
        <f t="shared" si="3"/>
        <v>0.25607402309999999</v>
      </c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15.75" thickBot="1" x14ac:dyDescent="0.3">
      <c r="A11" s="1"/>
      <c r="B11" s="6"/>
      <c r="C11" s="13"/>
      <c r="D11" s="65" t="s">
        <v>26</v>
      </c>
      <c r="E11" s="22">
        <f>E10</f>
        <v>-34797155241864.445</v>
      </c>
      <c r="F11" s="13"/>
      <c r="G11" s="13"/>
      <c r="H11" s="13"/>
      <c r="I11" s="14"/>
      <c r="J11" s="1"/>
      <c r="K11" s="1"/>
      <c r="L11" s="1"/>
      <c r="M11" s="18">
        <v>1.4690000000000001</v>
      </c>
      <c r="N11" s="19">
        <v>200</v>
      </c>
      <c r="O11" s="1"/>
      <c r="P11" s="1"/>
      <c r="Q11" s="1"/>
      <c r="R11" s="1"/>
      <c r="S11" s="1"/>
      <c r="T11" s="46" t="s">
        <v>6</v>
      </c>
      <c r="U11" s="59">
        <f t="shared" si="0"/>
        <v>351.45659000000001</v>
      </c>
      <c r="V11" s="1"/>
      <c r="W11" s="46" t="s">
        <v>6</v>
      </c>
      <c r="X11" s="59">
        <f t="shared" si="1"/>
        <v>6.4684120459999994E-2</v>
      </c>
      <c r="Y11" s="1"/>
      <c r="Z11" s="46" t="s">
        <v>6</v>
      </c>
      <c r="AA11" s="59">
        <f t="shared" si="2"/>
        <v>1.4922900909999999E-4</v>
      </c>
      <c r="AB11" s="1"/>
      <c r="AC11" s="26"/>
      <c r="AD11" s="52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15.75" thickBot="1" x14ac:dyDescent="0.3">
      <c r="A12" s="1"/>
      <c r="B12" s="6"/>
      <c r="C12" s="13"/>
      <c r="D12" s="65" t="s">
        <v>26</v>
      </c>
      <c r="E12" s="23">
        <f>E10</f>
        <v>-34797155241864.445</v>
      </c>
      <c r="F12" s="13"/>
      <c r="G12" s="13"/>
      <c r="H12" s="13"/>
      <c r="I12" s="14"/>
      <c r="J12" s="1"/>
      <c r="K12" s="1"/>
      <c r="L12" s="1"/>
      <c r="M12" s="18">
        <v>1.923</v>
      </c>
      <c r="N12" s="19">
        <v>250</v>
      </c>
      <c r="O12" s="1"/>
      <c r="P12" s="1"/>
      <c r="Q12" s="1"/>
      <c r="R12" s="1"/>
      <c r="S12" s="1"/>
      <c r="T12" s="46" t="s">
        <v>7</v>
      </c>
      <c r="U12" s="59">
        <f t="shared" si="0"/>
        <v>-389.53899999999999</v>
      </c>
      <c r="V12" s="1"/>
      <c r="W12" s="46" t="s">
        <v>7</v>
      </c>
      <c r="X12" s="59">
        <f t="shared" si="1"/>
        <v>-4.4587504260000001E-3</v>
      </c>
      <c r="Y12" s="1"/>
      <c r="Z12" s="26"/>
      <c r="AA12" s="42"/>
      <c r="AB12" s="13"/>
      <c r="AC12" s="27"/>
      <c r="AD12" s="53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x14ac:dyDescent="0.25">
      <c r="A13" s="1"/>
      <c r="B13" s="6"/>
      <c r="C13" s="13"/>
      <c r="D13" s="13"/>
      <c r="E13" s="13"/>
      <c r="F13" s="13"/>
      <c r="G13" s="13"/>
      <c r="H13" s="13"/>
      <c r="I13" s="14"/>
      <c r="J13" s="1"/>
      <c r="K13" s="1"/>
      <c r="L13" s="1"/>
      <c r="M13" s="24">
        <v>2.4009999999999998</v>
      </c>
      <c r="N13" s="25">
        <v>300</v>
      </c>
      <c r="O13" s="1"/>
      <c r="P13" s="1"/>
      <c r="Q13" s="1"/>
      <c r="R13" s="1"/>
      <c r="S13" s="1"/>
      <c r="T13" s="46" t="s">
        <v>8</v>
      </c>
      <c r="U13" s="59">
        <f t="shared" si="0"/>
        <v>282.39470999999998</v>
      </c>
      <c r="V13" s="1"/>
      <c r="W13" s="46" t="s">
        <v>8</v>
      </c>
      <c r="X13" s="59">
        <f t="shared" si="1"/>
        <v>1.9947101489999999E-4</v>
      </c>
      <c r="Y13" s="1"/>
      <c r="Z13" s="27"/>
      <c r="AA13" s="42"/>
      <c r="AB13" s="13"/>
      <c r="AC13" s="27"/>
      <c r="AD13" s="53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x14ac:dyDescent="0.25">
      <c r="A14" s="1"/>
      <c r="B14" s="6"/>
      <c r="C14" s="13"/>
      <c r="D14" s="54" t="s">
        <v>1</v>
      </c>
      <c r="E14" s="60">
        <v>0</v>
      </c>
      <c r="F14" s="13"/>
      <c r="G14" s="13"/>
      <c r="H14" s="13"/>
      <c r="I14" s="14"/>
      <c r="J14" s="1"/>
      <c r="K14" s="1"/>
      <c r="L14" s="1"/>
      <c r="M14" s="1"/>
      <c r="N14" s="1"/>
      <c r="O14" s="1"/>
      <c r="P14" s="1"/>
      <c r="Q14" s="1"/>
      <c r="R14" s="1"/>
      <c r="S14" s="1"/>
      <c r="T14" s="46" t="s">
        <v>9</v>
      </c>
      <c r="U14" s="59">
        <f t="shared" si="0"/>
        <v>-126.07281</v>
      </c>
      <c r="V14" s="1"/>
      <c r="W14" s="46" t="s">
        <v>9</v>
      </c>
      <c r="X14" s="59">
        <f t="shared" si="1"/>
        <v>-5.3134017899999997E-6</v>
      </c>
      <c r="Y14" s="1"/>
      <c r="Z14" s="27"/>
      <c r="AA14" s="42"/>
      <c r="AB14" s="13"/>
      <c r="AC14" s="27"/>
      <c r="AD14" s="53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15.75" x14ac:dyDescent="0.3">
      <c r="A15" s="1"/>
      <c r="B15" s="6"/>
      <c r="C15" s="13"/>
      <c r="D15" s="54" t="s">
        <v>2</v>
      </c>
      <c r="E15" s="60">
        <v>188.91380000000001</v>
      </c>
      <c r="F15" s="55" t="s">
        <v>13</v>
      </c>
      <c r="G15" s="100">
        <f>(POWER($E$8,1))</f>
        <v>21.003</v>
      </c>
      <c r="H15" s="101"/>
      <c r="I15" s="14"/>
      <c r="J15" s="1"/>
      <c r="K15" s="1"/>
      <c r="L15" s="1"/>
      <c r="M15" s="1"/>
      <c r="N15" s="1"/>
      <c r="O15" s="1"/>
      <c r="P15" s="1"/>
      <c r="Q15" s="1"/>
      <c r="R15" s="1"/>
      <c r="S15" s="1"/>
      <c r="T15" s="46" t="s">
        <v>10</v>
      </c>
      <c r="U15" s="59">
        <f t="shared" si="0"/>
        <v>31.353611000000001</v>
      </c>
      <c r="V15" s="1"/>
      <c r="W15" s="46" t="s">
        <v>10</v>
      </c>
      <c r="X15" s="59">
        <f t="shared" si="1"/>
        <v>6.4819762170000006E-8</v>
      </c>
      <c r="Y15" s="1"/>
      <c r="Z15" s="27"/>
      <c r="AA15" s="42"/>
      <c r="AB15" s="13"/>
      <c r="AC15" s="27"/>
      <c r="AD15" s="53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15.75" x14ac:dyDescent="0.3">
      <c r="A16" s="1"/>
      <c r="B16" s="6"/>
      <c r="C16" s="13"/>
      <c r="D16" s="54" t="s">
        <v>3</v>
      </c>
      <c r="E16" s="60">
        <v>-93.835290000000001</v>
      </c>
      <c r="F16" s="55" t="s">
        <v>14</v>
      </c>
      <c r="G16" s="100">
        <f>(POWER($E$8,2))</f>
        <v>441.12600900000001</v>
      </c>
      <c r="H16" s="101"/>
      <c r="I16" s="14"/>
      <c r="J16" s="1"/>
      <c r="K16" s="1"/>
      <c r="L16" s="1"/>
      <c r="M16" s="1"/>
      <c r="N16" s="1"/>
      <c r="O16" s="1"/>
      <c r="P16" s="1"/>
      <c r="Q16" s="1"/>
      <c r="R16" s="1"/>
      <c r="S16" s="1"/>
      <c r="T16" s="46" t="s">
        <v>11</v>
      </c>
      <c r="U16" s="59">
        <f t="shared" ref="U16" si="4">E24</f>
        <v>-3.3187769</v>
      </c>
      <c r="V16" s="13"/>
      <c r="W16" s="26"/>
      <c r="X16" s="42"/>
      <c r="Y16" s="1"/>
      <c r="Z16" s="27"/>
      <c r="AA16" s="42"/>
      <c r="AB16" s="13"/>
      <c r="AC16" s="27"/>
      <c r="AD16" s="53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15.75" x14ac:dyDescent="0.3">
      <c r="A17" s="1"/>
      <c r="B17" s="6"/>
      <c r="C17" s="13"/>
      <c r="D17" s="54" t="s">
        <v>4</v>
      </c>
      <c r="E17" s="60">
        <v>130.68619000000001</v>
      </c>
      <c r="F17" s="55" t="s">
        <v>15</v>
      </c>
      <c r="G17" s="100">
        <f>(POWER($E$8,3))</f>
        <v>9264.9695670270012</v>
      </c>
      <c r="H17" s="101"/>
      <c r="I17" s="14"/>
      <c r="J17" s="1"/>
      <c r="K17" s="1"/>
      <c r="L17" s="1"/>
      <c r="M17" s="28"/>
      <c r="N17" s="29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5.75" x14ac:dyDescent="0.3">
      <c r="A18" s="1"/>
      <c r="B18" s="6"/>
      <c r="C18" s="13"/>
      <c r="D18" s="54" t="s">
        <v>5</v>
      </c>
      <c r="E18" s="60">
        <v>-227.03579999999999</v>
      </c>
      <c r="F18" s="55" t="s">
        <v>12</v>
      </c>
      <c r="G18" s="100">
        <f>(POWER($E$8,4))</f>
        <v>194592.15581626809</v>
      </c>
      <c r="H18" s="101"/>
      <c r="I18" s="14"/>
      <c r="J18" s="1"/>
      <c r="K18" s="1"/>
      <c r="L18" s="1"/>
      <c r="M18" s="13"/>
      <c r="N18" s="13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15.75" x14ac:dyDescent="0.3">
      <c r="A19" s="1"/>
      <c r="B19" s="6"/>
      <c r="C19" s="13"/>
      <c r="D19" s="54" t="s">
        <v>6</v>
      </c>
      <c r="E19" s="60">
        <v>351.45659000000001</v>
      </c>
      <c r="F19" s="55" t="s">
        <v>16</v>
      </c>
      <c r="G19" s="100">
        <f>(POWER($E$8,5))</f>
        <v>4087019.0486090789</v>
      </c>
      <c r="H19" s="101"/>
      <c r="I19" s="1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5.75" x14ac:dyDescent="0.3">
      <c r="A20" s="1"/>
      <c r="B20" s="6"/>
      <c r="C20" s="13"/>
      <c r="D20" s="54" t="s">
        <v>7</v>
      </c>
      <c r="E20" s="60">
        <v>-389.53899999999999</v>
      </c>
      <c r="F20" s="55" t="s">
        <v>17</v>
      </c>
      <c r="G20" s="100">
        <f>(POWER($E$8,6))</f>
        <v>85839661.077936485</v>
      </c>
      <c r="H20" s="101"/>
      <c r="I20" s="14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5.75" x14ac:dyDescent="0.3">
      <c r="A21" s="1"/>
      <c r="B21" s="6"/>
      <c r="C21" s="13"/>
      <c r="D21" s="54" t="s">
        <v>8</v>
      </c>
      <c r="E21" s="60">
        <v>282.39470999999998</v>
      </c>
      <c r="F21" s="55" t="s">
        <v>18</v>
      </c>
      <c r="G21" s="100">
        <f>(POWER($E$8,7))</f>
        <v>1802890401.6199</v>
      </c>
      <c r="H21" s="101"/>
      <c r="I21" s="1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3"/>
      <c r="X21" s="13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5.75" x14ac:dyDescent="0.3">
      <c r="A22" s="1"/>
      <c r="B22" s="6"/>
      <c r="C22" s="13"/>
      <c r="D22" s="54" t="s">
        <v>9</v>
      </c>
      <c r="E22" s="60">
        <v>-126.07281</v>
      </c>
      <c r="F22" s="55" t="s">
        <v>19</v>
      </c>
      <c r="G22" s="100">
        <f>(POWER($E$8,8))</f>
        <v>37866107105.222755</v>
      </c>
      <c r="H22" s="101"/>
      <c r="I22" s="14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3"/>
      <c r="X22" s="13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5.75" x14ac:dyDescent="0.3">
      <c r="A23" s="1"/>
      <c r="B23" s="6"/>
      <c r="C23" s="13"/>
      <c r="D23" s="54" t="s">
        <v>10</v>
      </c>
      <c r="E23" s="60">
        <v>31.353611000000001</v>
      </c>
      <c r="F23" s="55" t="s">
        <v>20</v>
      </c>
      <c r="G23" s="100">
        <f>(POWER($E$8,9))</f>
        <v>795301847530.99353</v>
      </c>
      <c r="H23" s="101"/>
      <c r="I23" s="14"/>
      <c r="J23" s="30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5.75" x14ac:dyDescent="0.3">
      <c r="A24" s="1"/>
      <c r="B24" s="6"/>
      <c r="C24" s="13"/>
      <c r="D24" s="54" t="s">
        <v>11</v>
      </c>
      <c r="E24" s="60">
        <v>-3.3187769</v>
      </c>
      <c r="F24" s="55" t="s">
        <v>21</v>
      </c>
      <c r="G24" s="100">
        <f>(POWER($E$8,10))</f>
        <v>16703724703693.457</v>
      </c>
      <c r="H24" s="101"/>
      <c r="I24" s="14"/>
      <c r="J24" s="30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6.5" thickBot="1" x14ac:dyDescent="0.35">
      <c r="A25" s="1"/>
      <c r="B25" s="6"/>
      <c r="C25" s="13"/>
      <c r="D25" s="13"/>
      <c r="E25" s="13"/>
      <c r="F25" s="31"/>
      <c r="G25" s="31"/>
      <c r="H25" s="32"/>
      <c r="I25" s="14"/>
      <c r="J25" s="30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5.75" x14ac:dyDescent="0.3">
      <c r="A26" s="1"/>
      <c r="B26" s="4"/>
      <c r="C26" s="4"/>
      <c r="D26" s="4"/>
      <c r="E26" s="4"/>
      <c r="F26" s="33"/>
      <c r="G26" s="33"/>
      <c r="H26" s="34"/>
      <c r="I26" s="4"/>
      <c r="J26" s="30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5.75" x14ac:dyDescent="0.3">
      <c r="A27" s="1"/>
      <c r="B27" s="13"/>
      <c r="C27" s="13"/>
      <c r="D27" s="13"/>
      <c r="E27" s="13"/>
      <c r="F27" s="35"/>
      <c r="G27" s="35"/>
      <c r="H27" s="36"/>
      <c r="I27" s="13"/>
      <c r="J27" s="30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5.75" x14ac:dyDescent="0.3">
      <c r="A28" s="1"/>
      <c r="B28" s="13"/>
      <c r="C28" s="13"/>
      <c r="D28" s="13"/>
      <c r="E28" s="13"/>
      <c r="F28" s="35"/>
      <c r="G28" s="35"/>
      <c r="H28" s="36"/>
      <c r="I28" s="13"/>
      <c r="J28" s="30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5.75" x14ac:dyDescent="0.3">
      <c r="A29" s="1"/>
      <c r="B29" s="13"/>
      <c r="C29" s="13"/>
      <c r="D29" s="13"/>
      <c r="E29" s="13"/>
      <c r="F29" s="35"/>
      <c r="G29" s="35"/>
      <c r="H29" s="36"/>
      <c r="I29" s="13"/>
      <c r="J29" s="30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</row>
    <row r="30" spans="1:54" ht="15.75" x14ac:dyDescent="0.3">
      <c r="A30" s="1"/>
      <c r="B30" s="13"/>
      <c r="C30" s="13"/>
      <c r="D30" s="13"/>
      <c r="E30" s="13"/>
      <c r="F30" s="35"/>
      <c r="G30" s="35"/>
      <c r="H30" s="36"/>
      <c r="I30" s="13"/>
      <c r="J30" s="30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</row>
    <row r="31" spans="1:54" x14ac:dyDescent="0.25">
      <c r="A31" s="1"/>
      <c r="B31" s="13"/>
      <c r="C31" s="13"/>
      <c r="D31" s="13"/>
      <c r="E31" s="13"/>
      <c r="F31" s="13"/>
      <c r="G31" s="13"/>
      <c r="H31" s="13"/>
      <c r="I31" s="13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</row>
    <row r="32" spans="1:54" ht="15.75" thickBot="1" x14ac:dyDescent="0.3">
      <c r="A32" s="1"/>
      <c r="B32" s="13"/>
      <c r="C32" s="13"/>
      <c r="D32" s="13"/>
      <c r="E32" s="13"/>
      <c r="F32" s="13"/>
      <c r="G32" s="13"/>
      <c r="H32" s="13"/>
      <c r="I32" s="13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</row>
    <row r="33" spans="1:54" ht="15.75" thickBot="1" x14ac:dyDescent="0.3">
      <c r="A33" s="1"/>
      <c r="B33" s="3"/>
      <c r="C33" s="4"/>
      <c r="D33" s="4"/>
      <c r="E33" s="4"/>
      <c r="F33" s="4"/>
      <c r="G33" s="4"/>
      <c r="H33" s="4"/>
      <c r="I33" s="5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</row>
    <row r="34" spans="1:54" ht="16.5" thickBot="1" x14ac:dyDescent="0.35">
      <c r="A34" s="1"/>
      <c r="B34" s="6"/>
      <c r="C34" s="92" t="s">
        <v>34</v>
      </c>
      <c r="D34" s="93"/>
      <c r="E34" s="94"/>
      <c r="F34" s="13"/>
      <c r="G34" s="13"/>
      <c r="H34" s="13"/>
      <c r="I34" s="1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</row>
    <row r="35" spans="1:54" ht="19.5" thickBot="1" x14ac:dyDescent="0.45">
      <c r="A35" s="1"/>
      <c r="B35" s="6"/>
      <c r="C35" s="47" t="s">
        <v>23</v>
      </c>
      <c r="D35" s="12"/>
      <c r="E35" s="48" t="s">
        <v>31</v>
      </c>
      <c r="F35" s="7"/>
      <c r="G35" s="37"/>
      <c r="H35" s="13"/>
      <c r="I35" s="1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</row>
    <row r="36" spans="1:54" ht="16.5" thickBot="1" x14ac:dyDescent="0.35">
      <c r="A36" s="1"/>
      <c r="B36" s="6"/>
      <c r="C36" s="49" t="s">
        <v>24</v>
      </c>
      <c r="D36" s="12"/>
      <c r="E36" s="50" t="s">
        <v>36</v>
      </c>
      <c r="F36" s="13"/>
      <c r="G36" s="13"/>
      <c r="H36" s="13"/>
      <c r="I36" s="1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</row>
    <row r="37" spans="1:54" ht="18.75" x14ac:dyDescent="0.4">
      <c r="A37" s="1"/>
      <c r="B37" s="6"/>
      <c r="C37" s="4"/>
      <c r="D37" s="1"/>
      <c r="E37" s="1"/>
      <c r="F37" s="13"/>
      <c r="G37" s="13"/>
      <c r="H37" s="13"/>
      <c r="I37" s="14"/>
      <c r="J37" s="1"/>
      <c r="K37" s="1"/>
      <c r="L37" s="1"/>
      <c r="M37" s="57" t="s">
        <v>0</v>
      </c>
      <c r="N37" s="58" t="s">
        <v>22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</row>
    <row r="38" spans="1:54" ht="15.75" thickBot="1" x14ac:dyDescent="0.3">
      <c r="A38" s="1"/>
      <c r="B38" s="6"/>
      <c r="C38" s="13"/>
      <c r="D38" s="13"/>
      <c r="E38" s="16"/>
      <c r="F38" s="13"/>
      <c r="G38" s="13"/>
      <c r="H38" s="13"/>
      <c r="I38" s="1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</row>
    <row r="39" spans="1:54" ht="15" customHeight="1" thickBot="1" x14ac:dyDescent="0.3">
      <c r="A39" s="1"/>
      <c r="B39" s="6"/>
      <c r="C39" s="96" t="s">
        <v>27</v>
      </c>
      <c r="D39" s="97"/>
      <c r="E39" s="103">
        <f>'Entrada de dados'!H11</f>
        <v>21.003</v>
      </c>
      <c r="F39" s="104"/>
      <c r="G39" s="104"/>
      <c r="H39" s="17"/>
      <c r="I39" s="14"/>
      <c r="J39" s="1"/>
      <c r="K39" s="1"/>
      <c r="L39" s="1"/>
      <c r="M39" s="24">
        <v>1.4690000000000001</v>
      </c>
      <c r="N39" s="25">
        <v>200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</row>
    <row r="40" spans="1:54" ht="15.75" thickBot="1" x14ac:dyDescent="0.3">
      <c r="A40" s="1"/>
      <c r="B40" s="6"/>
      <c r="C40" s="13"/>
      <c r="D40" s="20"/>
      <c r="E40" s="16"/>
      <c r="F40" s="13"/>
      <c r="G40" s="13"/>
      <c r="H40" s="13"/>
      <c r="I40" s="14"/>
      <c r="J40" s="1"/>
      <c r="K40" s="1"/>
      <c r="L40" s="1"/>
      <c r="M40" s="18">
        <v>1.923</v>
      </c>
      <c r="N40" s="19">
        <v>250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</row>
    <row r="41" spans="1:54" ht="15.75" thickBot="1" x14ac:dyDescent="0.3">
      <c r="A41" s="1"/>
      <c r="B41" s="6"/>
      <c r="C41" s="13"/>
      <c r="D41" s="51" t="s">
        <v>25</v>
      </c>
      <c r="E41" s="98">
        <f>E45+E46*G46+E47*G47+E48*G48+E49*G49+E50*G50+E51*G51+E52*G52+E53*G53+E54*G54</f>
        <v>2316.6091206592973</v>
      </c>
      <c r="F41" s="99"/>
      <c r="G41" s="99"/>
      <c r="H41" s="21"/>
      <c r="I41" s="14"/>
      <c r="J41" s="1"/>
      <c r="K41" s="1"/>
      <c r="L41" s="1"/>
      <c r="M41" s="18">
        <v>4.4710000000000001</v>
      </c>
      <c r="N41" s="19">
        <v>500</v>
      </c>
      <c r="O41" s="1"/>
      <c r="P41" s="1"/>
      <c r="Q41" s="1"/>
      <c r="R41" s="1"/>
      <c r="S41" s="1"/>
      <c r="T41" s="1"/>
      <c r="U41" s="1"/>
      <c r="V41" s="1"/>
      <c r="W41" s="13"/>
      <c r="X41" s="13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</row>
    <row r="42" spans="1:54" ht="15.75" thickBot="1" x14ac:dyDescent="0.3">
      <c r="A42" s="1"/>
      <c r="B42" s="6"/>
      <c r="C42" s="13"/>
      <c r="D42" s="65" t="s">
        <v>26</v>
      </c>
      <c r="E42" s="22">
        <f>E41</f>
        <v>2316.6091206592973</v>
      </c>
      <c r="F42" s="13"/>
      <c r="G42" s="13"/>
      <c r="H42" s="13"/>
      <c r="I42" s="14"/>
      <c r="J42" s="1"/>
      <c r="K42" s="1"/>
      <c r="L42" s="1"/>
      <c r="M42" s="18">
        <v>7.95</v>
      </c>
      <c r="N42" s="19">
        <v>800</v>
      </c>
      <c r="O42" s="1"/>
      <c r="P42" s="1"/>
      <c r="Q42" s="1"/>
      <c r="R42" s="1"/>
      <c r="S42" s="1"/>
      <c r="T42" s="1"/>
      <c r="U42" s="1"/>
      <c r="V42" s="1"/>
      <c r="W42" s="13"/>
      <c r="X42" s="13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</row>
    <row r="43" spans="1:54" ht="15.75" thickBot="1" x14ac:dyDescent="0.3">
      <c r="A43" s="1"/>
      <c r="B43" s="6"/>
      <c r="C43" s="13"/>
      <c r="D43" s="65" t="s">
        <v>26</v>
      </c>
      <c r="E43" s="23">
        <f>E42</f>
        <v>2316.6091206592973</v>
      </c>
      <c r="F43" s="13"/>
      <c r="G43" s="13"/>
      <c r="H43" s="13"/>
      <c r="I43" s="14"/>
      <c r="J43" s="1"/>
      <c r="K43" s="1"/>
      <c r="L43" s="1"/>
      <c r="M43" s="18">
        <v>10.506</v>
      </c>
      <c r="N43" s="19">
        <v>1000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</row>
    <row r="44" spans="1:54" x14ac:dyDescent="0.25">
      <c r="A44" s="1"/>
      <c r="B44" s="6"/>
      <c r="C44" s="13"/>
      <c r="D44" s="13"/>
      <c r="E44" s="13"/>
      <c r="F44" s="13"/>
      <c r="G44" s="13"/>
      <c r="H44" s="13"/>
      <c r="I44" s="14"/>
      <c r="J44" s="1"/>
      <c r="K44" s="1"/>
      <c r="L44" s="1"/>
      <c r="M44" s="18">
        <v>13.228</v>
      </c>
      <c r="N44" s="19">
        <v>1200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</row>
    <row r="45" spans="1:54" x14ac:dyDescent="0.25">
      <c r="A45" s="1"/>
      <c r="B45" s="6"/>
      <c r="C45" s="13"/>
      <c r="D45" s="54" t="s">
        <v>1</v>
      </c>
      <c r="E45" s="60">
        <v>13.345845049999999</v>
      </c>
      <c r="F45" s="13"/>
      <c r="G45" s="13"/>
      <c r="H45" s="13"/>
      <c r="I45" s="14"/>
      <c r="J45" s="1"/>
      <c r="K45" s="1"/>
      <c r="L45" s="1"/>
      <c r="M45" s="38"/>
      <c r="N45" s="39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</row>
    <row r="46" spans="1:54" ht="15.75" x14ac:dyDescent="0.3">
      <c r="A46" s="1"/>
      <c r="B46" s="6"/>
      <c r="C46" s="13"/>
      <c r="D46" s="54" t="s">
        <v>2</v>
      </c>
      <c r="E46" s="60">
        <v>147.2644573</v>
      </c>
      <c r="F46" s="55" t="s">
        <v>13</v>
      </c>
      <c r="G46" s="100">
        <f>(POWER($E$39,1))</f>
        <v>21.003</v>
      </c>
      <c r="H46" s="101"/>
      <c r="I46" s="14"/>
      <c r="J46" s="1"/>
      <c r="K46" s="1"/>
      <c r="L46" s="1"/>
      <c r="M46" s="28"/>
      <c r="N46" s="29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</row>
    <row r="47" spans="1:54" ht="15.75" x14ac:dyDescent="0.3">
      <c r="A47" s="1"/>
      <c r="B47" s="6"/>
      <c r="C47" s="13"/>
      <c r="D47" s="54" t="s">
        <v>3</v>
      </c>
      <c r="E47" s="60">
        <v>-18.440248440000001</v>
      </c>
      <c r="F47" s="55" t="s">
        <v>14</v>
      </c>
      <c r="G47" s="100">
        <f>(POWER($E$39,2))</f>
        <v>441.12600900000001</v>
      </c>
      <c r="H47" s="101"/>
      <c r="I47" s="14"/>
      <c r="J47" s="1"/>
      <c r="K47" s="1"/>
      <c r="L47" s="1"/>
      <c r="M47" s="28"/>
      <c r="N47" s="29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</row>
    <row r="48" spans="1:54" ht="15.75" x14ac:dyDescent="0.3">
      <c r="A48" s="1"/>
      <c r="B48" s="6"/>
      <c r="C48" s="13"/>
      <c r="D48" s="54" t="s">
        <v>4</v>
      </c>
      <c r="E48" s="60">
        <v>4.0311297259999996</v>
      </c>
      <c r="F48" s="55" t="s">
        <v>15</v>
      </c>
      <c r="G48" s="100">
        <f>(POWER($E$39,3))</f>
        <v>9264.9695670270012</v>
      </c>
      <c r="H48" s="101"/>
      <c r="I48" s="14"/>
      <c r="J48" s="1"/>
      <c r="K48" s="1"/>
      <c r="L48" s="1"/>
      <c r="M48" s="28"/>
      <c r="N48" s="29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</row>
    <row r="49" spans="1:54" ht="15.75" x14ac:dyDescent="0.3">
      <c r="A49" s="1"/>
      <c r="B49" s="6"/>
      <c r="C49" s="13"/>
      <c r="D49" s="54" t="s">
        <v>5</v>
      </c>
      <c r="E49" s="60">
        <v>-0.624942836</v>
      </c>
      <c r="F49" s="55" t="s">
        <v>12</v>
      </c>
      <c r="G49" s="100">
        <f>(POWER($E$39,4))</f>
        <v>194592.15581626809</v>
      </c>
      <c r="H49" s="101"/>
      <c r="I49" s="1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</row>
    <row r="50" spans="1:54" ht="15.75" x14ac:dyDescent="0.3">
      <c r="A50" s="1"/>
      <c r="B50" s="6"/>
      <c r="C50" s="13"/>
      <c r="D50" s="54" t="s">
        <v>6</v>
      </c>
      <c r="E50" s="60">
        <v>6.4684120459999994E-2</v>
      </c>
      <c r="F50" s="55" t="s">
        <v>16</v>
      </c>
      <c r="G50" s="100">
        <f>(POWER($E$39,5))</f>
        <v>4087019.0486090789</v>
      </c>
      <c r="H50" s="101"/>
      <c r="I50" s="1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</row>
    <row r="51" spans="1:54" ht="15.75" x14ac:dyDescent="0.3">
      <c r="A51" s="1"/>
      <c r="B51" s="6"/>
      <c r="C51" s="13"/>
      <c r="D51" s="54" t="s">
        <v>7</v>
      </c>
      <c r="E51" s="60">
        <v>-4.4587504260000001E-3</v>
      </c>
      <c r="F51" s="55" t="s">
        <v>17</v>
      </c>
      <c r="G51" s="100">
        <f>(POWER($E$39,6))</f>
        <v>85839661.077936485</v>
      </c>
      <c r="H51" s="101"/>
      <c r="I51" s="1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</row>
    <row r="52" spans="1:54" ht="15.75" x14ac:dyDescent="0.3">
      <c r="A52" s="1"/>
      <c r="B52" s="6"/>
      <c r="C52" s="13"/>
      <c r="D52" s="54" t="s">
        <v>8</v>
      </c>
      <c r="E52" s="60">
        <v>1.9947101489999999E-4</v>
      </c>
      <c r="F52" s="55" t="s">
        <v>18</v>
      </c>
      <c r="G52" s="100">
        <f>(POWER($E$39,7))</f>
        <v>1802890401.6199</v>
      </c>
      <c r="H52" s="101"/>
      <c r="I52" s="1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</row>
    <row r="53" spans="1:54" ht="15.75" x14ac:dyDescent="0.3">
      <c r="A53" s="1"/>
      <c r="B53" s="6"/>
      <c r="C53" s="13"/>
      <c r="D53" s="54" t="s">
        <v>9</v>
      </c>
      <c r="E53" s="60">
        <v>-5.3134017899999997E-6</v>
      </c>
      <c r="F53" s="55" t="s">
        <v>19</v>
      </c>
      <c r="G53" s="100">
        <f>(POWER($E$39,8))</f>
        <v>37866107105.222755</v>
      </c>
      <c r="H53" s="101"/>
      <c r="I53" s="14"/>
      <c r="J53" s="1"/>
      <c r="K53" s="1"/>
      <c r="L53" s="40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</row>
    <row r="54" spans="1:54" ht="15.75" x14ac:dyDescent="0.3">
      <c r="A54" s="1"/>
      <c r="B54" s="6"/>
      <c r="C54" s="13"/>
      <c r="D54" s="54" t="s">
        <v>10</v>
      </c>
      <c r="E54" s="60">
        <v>6.4819762170000006E-8</v>
      </c>
      <c r="F54" s="55" t="s">
        <v>20</v>
      </c>
      <c r="G54" s="100">
        <f>(POWER($E$39,9))</f>
        <v>795301847530.99353</v>
      </c>
      <c r="H54" s="101"/>
      <c r="I54" s="1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</row>
    <row r="55" spans="1:54" ht="15.75" x14ac:dyDescent="0.3">
      <c r="A55" s="1"/>
      <c r="B55" s="6"/>
      <c r="C55" s="13"/>
      <c r="D55" s="26"/>
      <c r="E55" s="61"/>
      <c r="F55" s="31"/>
      <c r="G55" s="31"/>
      <c r="H55" s="32"/>
      <c r="I55" s="14"/>
      <c r="J55" s="1"/>
      <c r="K55" s="1"/>
      <c r="L55" s="41"/>
      <c r="M55" s="4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</row>
    <row r="56" spans="1:54" ht="16.5" thickBot="1" x14ac:dyDescent="0.35">
      <c r="A56" s="1"/>
      <c r="B56" s="6"/>
      <c r="C56" s="13"/>
      <c r="D56" s="13"/>
      <c r="E56" s="13"/>
      <c r="F56" s="35"/>
      <c r="G56" s="35"/>
      <c r="H56" s="36"/>
      <c r="I56" s="1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</row>
    <row r="57" spans="1:54" x14ac:dyDescent="0.25">
      <c r="A57" s="1"/>
      <c r="B57" s="4"/>
      <c r="C57" s="4"/>
      <c r="D57" s="4"/>
      <c r="E57" s="4"/>
      <c r="F57" s="4"/>
      <c r="G57" s="4"/>
      <c r="H57" s="4"/>
      <c r="I57" s="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</row>
    <row r="58" spans="1:54" x14ac:dyDescent="0.25">
      <c r="A58" s="1"/>
      <c r="B58" s="13"/>
      <c r="C58" s="13"/>
      <c r="D58" s="13"/>
      <c r="E58" s="13"/>
      <c r="F58" s="13"/>
      <c r="G58" s="13"/>
      <c r="H58" s="13"/>
      <c r="I58" s="13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</row>
    <row r="59" spans="1:54" x14ac:dyDescent="0.25">
      <c r="A59" s="1"/>
      <c r="B59" s="13"/>
      <c r="C59" s="13"/>
      <c r="D59" s="13"/>
      <c r="E59" s="13"/>
      <c r="F59" s="13"/>
      <c r="G59" s="13"/>
      <c r="H59" s="13"/>
      <c r="I59" s="13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</row>
    <row r="60" spans="1:54" x14ac:dyDescent="0.25">
      <c r="A60" s="1"/>
      <c r="B60" s="13"/>
      <c r="C60" s="13"/>
      <c r="D60" s="13"/>
      <c r="E60" s="13"/>
      <c r="F60" s="13"/>
      <c r="G60" s="13"/>
      <c r="H60" s="13"/>
      <c r="I60" s="13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</row>
    <row r="61" spans="1:54" x14ac:dyDescent="0.25">
      <c r="A61" s="1"/>
      <c r="B61" s="13"/>
      <c r="C61" s="13"/>
      <c r="D61" s="13"/>
      <c r="E61" s="13"/>
      <c r="F61" s="13"/>
      <c r="G61" s="13"/>
      <c r="H61" s="13"/>
      <c r="I61" s="13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</row>
    <row r="62" spans="1:54" x14ac:dyDescent="0.25">
      <c r="A62" s="1"/>
      <c r="B62" s="13"/>
      <c r="C62" s="13"/>
      <c r="D62" s="13"/>
      <c r="E62" s="13"/>
      <c r="F62" s="13"/>
      <c r="G62" s="13"/>
      <c r="H62" s="13"/>
      <c r="I62" s="13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</row>
    <row r="63" spans="1:54" ht="15.75" thickBot="1" x14ac:dyDescent="0.3">
      <c r="A63" s="1"/>
      <c r="B63" s="13"/>
      <c r="C63" s="13"/>
      <c r="D63" s="13"/>
      <c r="E63" s="13"/>
      <c r="F63" s="13"/>
      <c r="G63" s="13"/>
      <c r="H63" s="13"/>
      <c r="I63" s="13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3"/>
      <c r="X63" s="13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</row>
    <row r="64" spans="1:54" ht="15.75" thickBot="1" x14ac:dyDescent="0.3">
      <c r="A64" s="1"/>
      <c r="B64" s="3"/>
      <c r="C64" s="4"/>
      <c r="D64" s="4"/>
      <c r="E64" s="4"/>
      <c r="F64" s="4"/>
      <c r="G64" s="4"/>
      <c r="H64" s="4"/>
      <c r="I64" s="5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3"/>
      <c r="X64" s="13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</row>
    <row r="65" spans="1:54" ht="16.5" thickBot="1" x14ac:dyDescent="0.35">
      <c r="A65" s="1"/>
      <c r="B65" s="6"/>
      <c r="C65" s="92" t="s">
        <v>34</v>
      </c>
      <c r="D65" s="93"/>
      <c r="E65" s="94"/>
      <c r="F65" s="13"/>
      <c r="G65" s="13"/>
      <c r="H65" s="13"/>
      <c r="I65" s="1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</row>
    <row r="66" spans="1:54" ht="19.5" thickBot="1" x14ac:dyDescent="0.45">
      <c r="A66" s="1"/>
      <c r="B66" s="6"/>
      <c r="C66" s="47" t="s">
        <v>23</v>
      </c>
      <c r="D66" s="12"/>
      <c r="E66" s="48" t="s">
        <v>32</v>
      </c>
      <c r="F66" s="7"/>
      <c r="G66" s="37"/>
      <c r="H66" s="13"/>
      <c r="I66" s="1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</row>
    <row r="67" spans="1:54" ht="16.5" thickBot="1" x14ac:dyDescent="0.35">
      <c r="A67" s="1"/>
      <c r="B67" s="6"/>
      <c r="C67" s="49" t="s">
        <v>24</v>
      </c>
      <c r="D67" s="12"/>
      <c r="E67" s="50" t="s">
        <v>37</v>
      </c>
      <c r="F67" s="13"/>
      <c r="G67" s="13"/>
      <c r="H67" s="13"/>
      <c r="I67" s="1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</row>
    <row r="68" spans="1:54" ht="18.75" x14ac:dyDescent="0.4">
      <c r="A68" s="1"/>
      <c r="B68" s="6"/>
      <c r="C68" s="4"/>
      <c r="D68" s="1"/>
      <c r="E68" s="1"/>
      <c r="F68" s="13"/>
      <c r="G68" s="13"/>
      <c r="H68" s="13"/>
      <c r="I68" s="14"/>
      <c r="J68" s="1"/>
      <c r="K68" s="1"/>
      <c r="L68" s="1"/>
      <c r="M68" s="57" t="s">
        <v>0</v>
      </c>
      <c r="N68" s="58" t="s">
        <v>22</v>
      </c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</row>
    <row r="69" spans="1:54" ht="15.75" thickBot="1" x14ac:dyDescent="0.3">
      <c r="A69" s="1"/>
      <c r="B69" s="6"/>
      <c r="C69" s="13"/>
      <c r="D69" s="13"/>
      <c r="E69" s="16"/>
      <c r="F69" s="13"/>
      <c r="G69" s="13"/>
      <c r="H69" s="13"/>
      <c r="I69" s="1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</row>
    <row r="70" spans="1:54" ht="15.75" thickBot="1" x14ac:dyDescent="0.3">
      <c r="A70" s="1"/>
      <c r="B70" s="6"/>
      <c r="C70" s="96" t="s">
        <v>27</v>
      </c>
      <c r="D70" s="97"/>
      <c r="E70" s="103">
        <f>'Entrada de dados'!H11</f>
        <v>21.003</v>
      </c>
      <c r="F70" s="104"/>
      <c r="G70" s="104"/>
      <c r="H70" s="17"/>
      <c r="I70" s="14"/>
      <c r="J70" s="1"/>
      <c r="K70" s="1"/>
      <c r="L70" s="1"/>
      <c r="M70" s="24">
        <v>10.506</v>
      </c>
      <c r="N70" s="25">
        <v>1000</v>
      </c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</row>
    <row r="71" spans="1:54" ht="15.75" thickBot="1" x14ac:dyDescent="0.3">
      <c r="A71" s="1"/>
      <c r="B71" s="6"/>
      <c r="C71" s="13"/>
      <c r="D71" s="20"/>
      <c r="E71" s="16"/>
      <c r="F71" s="13"/>
      <c r="G71" s="13"/>
      <c r="H71" s="13"/>
      <c r="I71" s="14"/>
      <c r="J71" s="1"/>
      <c r="K71" s="1"/>
      <c r="L71" s="1"/>
      <c r="M71" s="24">
        <v>11.173</v>
      </c>
      <c r="N71" s="25">
        <v>1050</v>
      </c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</row>
    <row r="72" spans="1:54" ht="15.75" thickBot="1" x14ac:dyDescent="0.3">
      <c r="A72" s="1"/>
      <c r="B72" s="6"/>
      <c r="C72" s="13"/>
      <c r="D72" s="51" t="s">
        <v>25</v>
      </c>
      <c r="E72" s="98">
        <f>E76+E77*G77+E78*G78+E79*G79+E80*G80+E81*G81</f>
        <v>1757.8969403415456</v>
      </c>
      <c r="F72" s="99"/>
      <c r="G72" s="99"/>
      <c r="H72" s="21"/>
      <c r="I72" s="14"/>
      <c r="J72" s="1"/>
      <c r="K72" s="1"/>
      <c r="L72" s="1"/>
      <c r="M72" s="18">
        <v>11.361000000000001</v>
      </c>
      <c r="N72" s="19">
        <v>1064</v>
      </c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</row>
    <row r="73" spans="1:54" ht="15.75" thickBot="1" x14ac:dyDescent="0.3">
      <c r="A73" s="1"/>
      <c r="B73" s="6"/>
      <c r="C73" s="13"/>
      <c r="D73" s="65" t="s">
        <v>26</v>
      </c>
      <c r="E73" s="22">
        <f>E72</f>
        <v>1757.8969403415456</v>
      </c>
      <c r="F73" s="13"/>
      <c r="G73" s="13"/>
      <c r="H73" s="13"/>
      <c r="I73" s="14"/>
      <c r="J73" s="1"/>
      <c r="K73" s="1"/>
      <c r="L73" s="1"/>
      <c r="M73" s="18">
        <v>13.228</v>
      </c>
      <c r="N73" s="19">
        <v>1200</v>
      </c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</row>
    <row r="74" spans="1:54" ht="15.75" thickBot="1" x14ac:dyDescent="0.3">
      <c r="A74" s="1"/>
      <c r="B74" s="6"/>
      <c r="C74" s="13"/>
      <c r="D74" s="65" t="s">
        <v>26</v>
      </c>
      <c r="E74" s="23">
        <f>E72</f>
        <v>1757.8969403415456</v>
      </c>
      <c r="F74" s="13"/>
      <c r="G74" s="13"/>
      <c r="H74" s="13"/>
      <c r="I74" s="14"/>
      <c r="J74" s="1"/>
      <c r="K74" s="1"/>
      <c r="L74" s="1"/>
      <c r="M74" s="18">
        <v>16.04</v>
      </c>
      <c r="N74" s="19">
        <v>1400</v>
      </c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</row>
    <row r="75" spans="1:54" x14ac:dyDescent="0.25">
      <c r="A75" s="1"/>
      <c r="B75" s="6"/>
      <c r="C75" s="13"/>
      <c r="D75" s="13"/>
      <c r="E75" s="13"/>
      <c r="F75" s="13"/>
      <c r="G75" s="13"/>
      <c r="H75" s="13"/>
      <c r="I75" s="14"/>
      <c r="J75" s="1"/>
      <c r="K75" s="1"/>
      <c r="L75" s="1"/>
      <c r="M75" s="18">
        <v>18.849</v>
      </c>
      <c r="N75" s="19">
        <v>1600</v>
      </c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</row>
    <row r="76" spans="1:54" x14ac:dyDescent="0.25">
      <c r="A76" s="1"/>
      <c r="B76" s="6"/>
      <c r="C76" s="13"/>
      <c r="D76" s="54" t="s">
        <v>1</v>
      </c>
      <c r="E76" s="60">
        <v>-81.995994159999995</v>
      </c>
      <c r="F76" s="13"/>
      <c r="G76" s="13"/>
      <c r="H76" s="13"/>
      <c r="I76" s="14"/>
      <c r="J76" s="1"/>
      <c r="K76" s="1"/>
      <c r="L76" s="1"/>
      <c r="M76" s="38"/>
      <c r="N76" s="39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</row>
    <row r="77" spans="1:54" ht="15.75" x14ac:dyDescent="0.3">
      <c r="A77" s="1"/>
      <c r="B77" s="6"/>
      <c r="C77" s="13"/>
      <c r="D77" s="54" t="s">
        <v>2</v>
      </c>
      <c r="E77" s="60">
        <v>155.3962042</v>
      </c>
      <c r="F77" s="55" t="s">
        <v>13</v>
      </c>
      <c r="G77" s="100">
        <f>(POWER($E$70,1))</f>
        <v>21.003</v>
      </c>
      <c r="H77" s="101"/>
      <c r="I77" s="14"/>
      <c r="J77" s="1"/>
      <c r="K77" s="1"/>
      <c r="L77" s="1"/>
      <c r="M77" s="28"/>
      <c r="N77" s="29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</row>
    <row r="78" spans="1:54" ht="15.75" x14ac:dyDescent="0.3">
      <c r="A78" s="1"/>
      <c r="B78" s="6"/>
      <c r="C78" s="13"/>
      <c r="D78" s="54" t="s">
        <v>3</v>
      </c>
      <c r="E78" s="60">
        <v>-8.3421976630000003</v>
      </c>
      <c r="F78" s="55" t="s">
        <v>14</v>
      </c>
      <c r="G78" s="100">
        <f>(POWER($E$70,2))</f>
        <v>441.12600900000001</v>
      </c>
      <c r="H78" s="101"/>
      <c r="I78" s="14"/>
      <c r="J78" s="1"/>
      <c r="K78" s="1"/>
      <c r="L78" s="1"/>
      <c r="M78" s="28"/>
      <c r="N78" s="29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</row>
    <row r="79" spans="1:54" ht="15.75" x14ac:dyDescent="0.3">
      <c r="A79" s="1"/>
      <c r="B79" s="6"/>
      <c r="C79" s="13"/>
      <c r="D79" s="54" t="s">
        <v>4</v>
      </c>
      <c r="E79" s="60">
        <v>0.42794335490000002</v>
      </c>
      <c r="F79" s="55" t="s">
        <v>15</v>
      </c>
      <c r="G79" s="100">
        <f>(POWER($E$70,3))</f>
        <v>9264.9695670270012</v>
      </c>
      <c r="H79" s="101"/>
      <c r="I79" s="14"/>
      <c r="J79" s="1"/>
      <c r="K79" s="1"/>
      <c r="L79" s="1"/>
      <c r="M79" s="28"/>
      <c r="N79" s="29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</row>
    <row r="80" spans="1:54" ht="15.75" x14ac:dyDescent="0.3">
      <c r="A80" s="1"/>
      <c r="B80" s="6"/>
      <c r="C80" s="13"/>
      <c r="D80" s="54" t="s">
        <v>5</v>
      </c>
      <c r="E80" s="60">
        <v>-1.1915779099999999E-2</v>
      </c>
      <c r="F80" s="55" t="s">
        <v>12</v>
      </c>
      <c r="G80" s="100">
        <f>(POWER($E$70,4))</f>
        <v>194592.15581626809</v>
      </c>
      <c r="H80" s="101"/>
      <c r="I80" s="1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</row>
    <row r="81" spans="1:54" ht="15.75" x14ac:dyDescent="0.3">
      <c r="A81" s="1"/>
      <c r="B81" s="6"/>
      <c r="C81" s="13"/>
      <c r="D81" s="54" t="s">
        <v>6</v>
      </c>
      <c r="E81" s="60">
        <v>1.4922900909999999E-4</v>
      </c>
      <c r="F81" s="55" t="s">
        <v>16</v>
      </c>
      <c r="G81" s="100">
        <f>(POWER($E$70,5))</f>
        <v>4087019.0486090789</v>
      </c>
      <c r="H81" s="101"/>
      <c r="I81" s="1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</row>
    <row r="82" spans="1:54" ht="15.75" x14ac:dyDescent="0.3">
      <c r="A82" s="1"/>
      <c r="B82" s="6"/>
      <c r="C82" s="13"/>
      <c r="D82" s="26"/>
      <c r="E82" s="62"/>
      <c r="F82" s="31"/>
      <c r="G82" s="102"/>
      <c r="H82" s="102"/>
      <c r="I82" s="1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</row>
    <row r="83" spans="1:54" ht="15.75" x14ac:dyDescent="0.3">
      <c r="A83" s="1"/>
      <c r="B83" s="6"/>
      <c r="C83" s="13"/>
      <c r="D83" s="27"/>
      <c r="E83" s="63"/>
      <c r="F83" s="35"/>
      <c r="G83" s="95"/>
      <c r="H83" s="95"/>
      <c r="I83" s="1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3"/>
      <c r="X83" s="13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</row>
    <row r="84" spans="1:54" ht="15.75" x14ac:dyDescent="0.3">
      <c r="A84" s="1"/>
      <c r="B84" s="6"/>
      <c r="C84" s="13"/>
      <c r="D84" s="27"/>
      <c r="E84" s="63"/>
      <c r="F84" s="35"/>
      <c r="G84" s="95"/>
      <c r="H84" s="95"/>
      <c r="I84" s="1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3"/>
      <c r="X84" s="13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</row>
    <row r="85" spans="1:54" ht="15.75" x14ac:dyDescent="0.3">
      <c r="A85" s="1"/>
      <c r="B85" s="6"/>
      <c r="C85" s="13"/>
      <c r="D85" s="27"/>
      <c r="E85" s="63"/>
      <c r="F85" s="35"/>
      <c r="G85" s="95"/>
      <c r="H85" s="95"/>
      <c r="I85" s="1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</row>
    <row r="86" spans="1:54" ht="15.75" x14ac:dyDescent="0.3">
      <c r="A86" s="1"/>
      <c r="B86" s="6"/>
      <c r="C86" s="13"/>
      <c r="D86" s="27"/>
      <c r="E86" s="64"/>
      <c r="F86" s="35"/>
      <c r="G86" s="35"/>
      <c r="H86" s="36"/>
      <c r="I86" s="1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</row>
    <row r="87" spans="1:54" ht="16.5" thickBot="1" x14ac:dyDescent="0.35">
      <c r="A87" s="1"/>
      <c r="B87" s="6"/>
      <c r="C87" s="13"/>
      <c r="D87" s="13"/>
      <c r="E87" s="13"/>
      <c r="F87" s="35"/>
      <c r="G87" s="35"/>
      <c r="H87" s="36"/>
      <c r="I87" s="1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</row>
    <row r="88" spans="1:54" x14ac:dyDescent="0.25">
      <c r="A88" s="1"/>
      <c r="B88" s="4"/>
      <c r="C88" s="4"/>
      <c r="D88" s="4"/>
      <c r="E88" s="4"/>
      <c r="F88" s="4"/>
      <c r="G88" s="4"/>
      <c r="H88" s="4"/>
      <c r="I88" s="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</row>
    <row r="89" spans="1:54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</row>
    <row r="90" spans="1:54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</row>
    <row r="91" spans="1:54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</row>
    <row r="92" spans="1:54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</row>
    <row r="93" spans="1:54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</row>
    <row r="94" spans="1:54" ht="15.75" thickBo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</row>
    <row r="95" spans="1:54" ht="15.75" thickBot="1" x14ac:dyDescent="0.3">
      <c r="A95" s="1"/>
      <c r="B95" s="3"/>
      <c r="C95" s="4"/>
      <c r="D95" s="4"/>
      <c r="E95" s="4"/>
      <c r="F95" s="4"/>
      <c r="G95" s="4"/>
      <c r="H95" s="4"/>
      <c r="I95" s="5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</row>
    <row r="96" spans="1:54" ht="16.5" thickBot="1" x14ac:dyDescent="0.35">
      <c r="A96" s="1"/>
      <c r="B96" s="6"/>
      <c r="C96" s="92" t="s">
        <v>29</v>
      </c>
      <c r="D96" s="93"/>
      <c r="E96" s="94"/>
      <c r="F96" s="13"/>
      <c r="G96" s="13"/>
      <c r="H96" s="13"/>
      <c r="I96" s="14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</row>
    <row r="97" spans="1:54" ht="19.5" thickBot="1" x14ac:dyDescent="0.45">
      <c r="A97" s="1"/>
      <c r="B97" s="6"/>
      <c r="C97" s="47" t="s">
        <v>23</v>
      </c>
      <c r="D97" s="12"/>
      <c r="E97" s="48" t="s">
        <v>33</v>
      </c>
      <c r="F97" s="7"/>
      <c r="G97" s="37"/>
      <c r="H97" s="13"/>
      <c r="I97" s="14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</row>
    <row r="98" spans="1:54" ht="16.5" thickBot="1" x14ac:dyDescent="0.35">
      <c r="A98" s="1"/>
      <c r="B98" s="6"/>
      <c r="C98" s="49" t="s">
        <v>24</v>
      </c>
      <c r="D98" s="12"/>
      <c r="E98" s="50" t="s">
        <v>38</v>
      </c>
      <c r="F98" s="13"/>
      <c r="G98" s="13"/>
      <c r="H98" s="13"/>
      <c r="I98" s="14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</row>
    <row r="99" spans="1:54" ht="18.75" x14ac:dyDescent="0.4">
      <c r="A99" s="1"/>
      <c r="B99" s="6"/>
      <c r="C99" s="4"/>
      <c r="D99" s="1"/>
      <c r="E99" s="1"/>
      <c r="F99" s="13"/>
      <c r="G99" s="13"/>
      <c r="H99" s="13"/>
      <c r="I99" s="14"/>
      <c r="J99" s="1"/>
      <c r="K99" s="1"/>
      <c r="L99" s="1"/>
      <c r="M99" s="57" t="s">
        <v>0</v>
      </c>
      <c r="N99" s="58" t="s">
        <v>22</v>
      </c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</row>
    <row r="100" spans="1:54" ht="15.75" thickBot="1" x14ac:dyDescent="0.3">
      <c r="A100" s="1"/>
      <c r="B100" s="6"/>
      <c r="C100" s="13"/>
      <c r="D100" s="13"/>
      <c r="E100" s="16"/>
      <c r="F100" s="13"/>
      <c r="G100" s="13"/>
      <c r="H100" s="13"/>
      <c r="I100" s="14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</row>
    <row r="101" spans="1:54" ht="15.75" thickBot="1" x14ac:dyDescent="0.3">
      <c r="A101" s="1"/>
      <c r="B101" s="6"/>
      <c r="C101" s="96" t="s">
        <v>27</v>
      </c>
      <c r="D101" s="97"/>
      <c r="E101" s="103">
        <f>'Entrada de dados'!H11</f>
        <v>21.003</v>
      </c>
      <c r="F101" s="104"/>
      <c r="G101" s="104"/>
      <c r="H101" s="17"/>
      <c r="I101" s="14"/>
      <c r="J101" s="1"/>
      <c r="K101" s="1"/>
      <c r="L101" s="1"/>
      <c r="M101" s="24">
        <v>16.04</v>
      </c>
      <c r="N101" s="25">
        <v>1400</v>
      </c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</row>
    <row r="102" spans="1:54" ht="15.75" thickBot="1" x14ac:dyDescent="0.3">
      <c r="A102" s="1"/>
      <c r="B102" s="6"/>
      <c r="C102" s="13"/>
      <c r="D102" s="20"/>
      <c r="E102" s="16"/>
      <c r="F102" s="13"/>
      <c r="G102" s="13"/>
      <c r="H102" s="13"/>
      <c r="I102" s="14"/>
      <c r="J102" s="1"/>
      <c r="K102" s="1"/>
      <c r="L102" s="1"/>
      <c r="M102" s="24">
        <v>17.451000000000001</v>
      </c>
      <c r="N102" s="25">
        <v>1500</v>
      </c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</row>
    <row r="103" spans="1:54" ht="15.75" thickBot="1" x14ac:dyDescent="0.3">
      <c r="A103" s="1"/>
      <c r="B103" s="6"/>
      <c r="C103" s="13"/>
      <c r="D103" s="51" t="s">
        <v>25</v>
      </c>
      <c r="E103" s="98">
        <f>E107+E108*G108+E109*G109+E110*G110+E111*G111</f>
        <v>1760.0297900002115</v>
      </c>
      <c r="F103" s="99"/>
      <c r="G103" s="99"/>
      <c r="H103" s="21"/>
      <c r="I103" s="14"/>
      <c r="J103" s="1"/>
      <c r="K103" s="1"/>
      <c r="L103" s="1"/>
      <c r="M103" s="18">
        <v>19.731999999999999</v>
      </c>
      <c r="N103" s="19">
        <v>1664</v>
      </c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</row>
    <row r="104" spans="1:54" ht="15.75" thickBot="1" x14ac:dyDescent="0.3">
      <c r="A104" s="1"/>
      <c r="B104" s="6"/>
      <c r="C104" s="13"/>
      <c r="D104" s="65" t="s">
        <v>26</v>
      </c>
      <c r="E104" s="22">
        <f>E103</f>
        <v>1760.0297900002115</v>
      </c>
      <c r="F104" s="13"/>
      <c r="G104" s="13"/>
      <c r="H104" s="13"/>
      <c r="I104" s="14"/>
      <c r="J104" s="1"/>
      <c r="K104" s="1"/>
      <c r="L104" s="1"/>
      <c r="M104" s="18">
        <v>20.222000000000001</v>
      </c>
      <c r="N104" s="19">
        <v>1700</v>
      </c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</row>
    <row r="105" spans="1:54" ht="15.75" thickBot="1" x14ac:dyDescent="0.3">
      <c r="A105" s="1"/>
      <c r="B105" s="6"/>
      <c r="C105" s="13"/>
      <c r="D105" s="65" t="s">
        <v>26</v>
      </c>
      <c r="E105" s="23">
        <f>E103</f>
        <v>1760.0297900002115</v>
      </c>
      <c r="F105" s="13"/>
      <c r="G105" s="13"/>
      <c r="H105" s="13"/>
      <c r="I105" s="14"/>
      <c r="J105" s="1"/>
      <c r="K105" s="1"/>
      <c r="L105" s="1"/>
      <c r="M105" s="18">
        <v>20.62</v>
      </c>
      <c r="N105" s="19">
        <v>1730</v>
      </c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</row>
    <row r="106" spans="1:54" x14ac:dyDescent="0.25">
      <c r="A106" s="1"/>
      <c r="B106" s="6"/>
      <c r="C106" s="13"/>
      <c r="D106" s="13"/>
      <c r="E106" s="13"/>
      <c r="F106" s="13"/>
      <c r="G106" s="13"/>
      <c r="H106" s="13"/>
      <c r="I106" s="14"/>
      <c r="J106" s="1"/>
      <c r="K106" s="1"/>
      <c r="L106" s="1"/>
      <c r="M106" s="18">
        <v>21.100999999999999</v>
      </c>
      <c r="N106" s="19">
        <v>1768</v>
      </c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</row>
    <row r="107" spans="1:54" x14ac:dyDescent="0.25">
      <c r="A107" s="1"/>
      <c r="B107" s="6"/>
      <c r="C107" s="13"/>
      <c r="D107" s="54" t="s">
        <v>1</v>
      </c>
      <c r="E107" s="60">
        <v>34061.778359999997</v>
      </c>
      <c r="F107" s="13"/>
      <c r="G107" s="13"/>
      <c r="H107" s="13"/>
      <c r="I107" s="14"/>
      <c r="J107" s="1"/>
      <c r="K107" s="1"/>
      <c r="L107" s="1"/>
      <c r="M107" s="38"/>
      <c r="N107" s="39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</row>
    <row r="108" spans="1:54" ht="15.75" x14ac:dyDescent="0.3">
      <c r="A108" s="1"/>
      <c r="B108" s="6"/>
      <c r="C108" s="13"/>
      <c r="D108" s="54" t="s">
        <v>2</v>
      </c>
      <c r="E108" s="60">
        <v>-7023.729171</v>
      </c>
      <c r="F108" s="55" t="s">
        <v>13</v>
      </c>
      <c r="G108" s="100">
        <f>(POWER($E$101,1))</f>
        <v>21.003</v>
      </c>
      <c r="H108" s="101"/>
      <c r="I108" s="14"/>
      <c r="J108" s="1"/>
      <c r="K108" s="1"/>
      <c r="L108" s="1"/>
      <c r="M108" s="28"/>
      <c r="N108" s="29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</row>
    <row r="109" spans="1:54" ht="15.75" x14ac:dyDescent="0.3">
      <c r="A109" s="1"/>
      <c r="B109" s="6"/>
      <c r="C109" s="13"/>
      <c r="D109" s="54" t="s">
        <v>3</v>
      </c>
      <c r="E109" s="60">
        <v>558.29038130000004</v>
      </c>
      <c r="F109" s="55" t="s">
        <v>14</v>
      </c>
      <c r="G109" s="100">
        <f>(POWER($E$101,2))</f>
        <v>441.12600900000001</v>
      </c>
      <c r="H109" s="101"/>
      <c r="I109" s="14"/>
      <c r="J109" s="1"/>
      <c r="K109" s="1"/>
      <c r="L109" s="1"/>
      <c r="M109" s="28"/>
      <c r="N109" s="29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</row>
    <row r="110" spans="1:54" ht="15.75" x14ac:dyDescent="0.3">
      <c r="A110" s="1"/>
      <c r="B110" s="6"/>
      <c r="C110" s="13"/>
      <c r="D110" s="54" t="s">
        <v>4</v>
      </c>
      <c r="E110" s="60">
        <v>-19.523946349999999</v>
      </c>
      <c r="F110" s="55" t="s">
        <v>15</v>
      </c>
      <c r="G110" s="100">
        <f>(POWER($E$101,3))</f>
        <v>9264.9695670270012</v>
      </c>
      <c r="H110" s="101"/>
      <c r="I110" s="14"/>
      <c r="J110" s="1"/>
      <c r="K110" s="1"/>
      <c r="L110" s="1"/>
      <c r="M110" s="28"/>
      <c r="N110" s="29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</row>
    <row r="111" spans="1:54" ht="15.75" x14ac:dyDescent="0.3">
      <c r="A111" s="1"/>
      <c r="B111" s="6"/>
      <c r="C111" s="13"/>
      <c r="D111" s="54" t="s">
        <v>5</v>
      </c>
      <c r="E111" s="60">
        <v>0.25607402309999999</v>
      </c>
      <c r="F111" s="55" t="s">
        <v>12</v>
      </c>
      <c r="G111" s="100">
        <f>(POWER($E$101,4))</f>
        <v>194592.15581626809</v>
      </c>
      <c r="H111" s="101"/>
      <c r="I111" s="14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</row>
    <row r="112" spans="1:54" ht="15.75" x14ac:dyDescent="0.3">
      <c r="A112" s="1"/>
      <c r="B112" s="6"/>
      <c r="C112" s="13"/>
      <c r="D112" s="26"/>
      <c r="E112" s="62"/>
      <c r="F112" s="31"/>
      <c r="G112" s="102"/>
      <c r="H112" s="102"/>
      <c r="I112" s="14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</row>
    <row r="113" spans="1:54" ht="15.75" x14ac:dyDescent="0.3">
      <c r="A113" s="1"/>
      <c r="B113" s="6"/>
      <c r="C113" s="13"/>
      <c r="D113" s="27"/>
      <c r="E113" s="63"/>
      <c r="F113" s="35"/>
      <c r="G113" s="95"/>
      <c r="H113" s="95"/>
      <c r="I113" s="14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</row>
    <row r="114" spans="1:54" ht="15.75" x14ac:dyDescent="0.3">
      <c r="A114" s="1"/>
      <c r="B114" s="6"/>
      <c r="C114" s="13"/>
      <c r="D114" s="27"/>
      <c r="E114" s="63"/>
      <c r="F114" s="35"/>
      <c r="G114" s="95"/>
      <c r="H114" s="95"/>
      <c r="I114" s="14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</row>
    <row r="115" spans="1:54" ht="15.75" x14ac:dyDescent="0.3">
      <c r="A115" s="1"/>
      <c r="B115" s="6"/>
      <c r="C115" s="13"/>
      <c r="D115" s="27"/>
      <c r="E115" s="63"/>
      <c r="F115" s="35"/>
      <c r="G115" s="95"/>
      <c r="H115" s="95"/>
      <c r="I115" s="14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</row>
    <row r="116" spans="1:54" ht="15.75" x14ac:dyDescent="0.3">
      <c r="A116" s="1"/>
      <c r="B116" s="6"/>
      <c r="C116" s="13"/>
      <c r="D116" s="27"/>
      <c r="E116" s="63"/>
      <c r="F116" s="35"/>
      <c r="G116" s="95"/>
      <c r="H116" s="95"/>
      <c r="I116" s="14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</row>
    <row r="117" spans="1:54" ht="15.75" x14ac:dyDescent="0.3">
      <c r="A117" s="1"/>
      <c r="B117" s="6"/>
      <c r="C117" s="13"/>
      <c r="D117" s="27"/>
      <c r="E117" s="64"/>
      <c r="F117" s="35"/>
      <c r="G117" s="35"/>
      <c r="H117" s="36"/>
      <c r="I117" s="14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</row>
    <row r="118" spans="1:54" ht="16.5" thickBot="1" x14ac:dyDescent="0.35">
      <c r="A118" s="1"/>
      <c r="B118" s="6"/>
      <c r="C118" s="13"/>
      <c r="D118" s="13"/>
      <c r="E118" s="13"/>
      <c r="F118" s="35"/>
      <c r="G118" s="35"/>
      <c r="H118" s="36"/>
      <c r="I118" s="14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</row>
    <row r="119" spans="1:54" x14ac:dyDescent="0.25">
      <c r="A119" s="1"/>
      <c r="B119" s="4"/>
      <c r="C119" s="4"/>
      <c r="D119" s="4"/>
      <c r="E119" s="4"/>
      <c r="F119" s="4"/>
      <c r="G119" s="4"/>
      <c r="H119" s="4"/>
      <c r="I119" s="4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</row>
    <row r="120" spans="1:54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</row>
    <row r="121" spans="1:54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</row>
    <row r="122" spans="1:54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</row>
    <row r="123" spans="1:54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</row>
    <row r="124" spans="1:54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</row>
    <row r="125" spans="1:54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</row>
    <row r="126" spans="1:54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</row>
    <row r="127" spans="1:54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</row>
    <row r="128" spans="1:54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</row>
    <row r="129" spans="1:54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</row>
    <row r="130" spans="1:54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</row>
    <row r="131" spans="1:54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</row>
    <row r="132" spans="1:54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</row>
    <row r="133" spans="1:54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</row>
    <row r="134" spans="1:54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</row>
    <row r="135" spans="1:54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</row>
    <row r="136" spans="1:54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</row>
    <row r="137" spans="1:54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</row>
    <row r="138" spans="1:54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</row>
    <row r="139" spans="1:54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</row>
    <row r="140" spans="1:54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</row>
    <row r="141" spans="1:54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</row>
    <row r="142" spans="1:54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</row>
    <row r="143" spans="1:54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</row>
    <row r="144" spans="1:54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</row>
    <row r="145" spans="1:54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</row>
    <row r="146" spans="1:54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</row>
    <row r="147" spans="1:54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</row>
    <row r="148" spans="1:54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</row>
    <row r="149" spans="1:54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</row>
    <row r="150" spans="1:54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</row>
    <row r="151" spans="1:54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</row>
    <row r="152" spans="1:54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</row>
    <row r="153" spans="1:54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</row>
    <row r="154" spans="1:54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</row>
    <row r="155" spans="1:54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</row>
    <row r="156" spans="1:54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</row>
    <row r="157" spans="1:54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</row>
    <row r="158" spans="1:54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</row>
    <row r="159" spans="1:54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</row>
    <row r="160" spans="1:54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</row>
    <row r="161" spans="1:54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</row>
    <row r="162" spans="1:54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</row>
    <row r="163" spans="1:54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</row>
    <row r="164" spans="1:54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</row>
    <row r="165" spans="1:54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</row>
    <row r="166" spans="1:54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</row>
    <row r="167" spans="1:54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</row>
    <row r="168" spans="1:54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</row>
    <row r="169" spans="1:54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</row>
    <row r="170" spans="1:54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</row>
    <row r="171" spans="1:54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</row>
    <row r="172" spans="1:54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</row>
    <row r="173" spans="1:54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</row>
    <row r="174" spans="1:54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</row>
    <row r="175" spans="1:54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</row>
    <row r="176" spans="1:54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</row>
    <row r="177" spans="1:54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</row>
    <row r="178" spans="1:54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</row>
    <row r="179" spans="1:54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</row>
    <row r="180" spans="1:54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</row>
    <row r="181" spans="1:54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</row>
    <row r="182" spans="1:54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</row>
    <row r="183" spans="1:54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</row>
    <row r="184" spans="1:54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</row>
    <row r="185" spans="1:54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</row>
    <row r="186" spans="1:54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</row>
    <row r="187" spans="1:54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</row>
    <row r="188" spans="1:54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</row>
    <row r="189" spans="1:54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</row>
    <row r="190" spans="1:54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</row>
  </sheetData>
  <sheetProtection algorithmName="SHA-512" hashValue="UfYVGT8f81WZK+QFJENydCK1jRn8PgGzXKKEWQ151Sv26ssVXtiycoa8ARg2Qc/abzLEZqaWSx7Wh0R2cI7+DQ==" saltValue="r8cQt4rQFKhfBj/JZ1Sqew==" spinCount="100000" sheet="1" objects="1" scenarios="1" selectLockedCells="1" selectUnlockedCells="1"/>
  <mergeCells count="58">
    <mergeCell ref="T4:AD4"/>
    <mergeCell ref="T5:U5"/>
    <mergeCell ref="W5:X5"/>
    <mergeCell ref="Z5:AA5"/>
    <mergeCell ref="AC5:AD5"/>
    <mergeCell ref="G23:H23"/>
    <mergeCell ref="C8:D8"/>
    <mergeCell ref="E8:G8"/>
    <mergeCell ref="E10:G10"/>
    <mergeCell ref="G15:H15"/>
    <mergeCell ref="G16:H16"/>
    <mergeCell ref="G17:H17"/>
    <mergeCell ref="G18:H18"/>
    <mergeCell ref="G19:H19"/>
    <mergeCell ref="G20:H20"/>
    <mergeCell ref="G21:H21"/>
    <mergeCell ref="G22:H22"/>
    <mergeCell ref="G77:H77"/>
    <mergeCell ref="G51:H51"/>
    <mergeCell ref="G52:H52"/>
    <mergeCell ref="G53:H53"/>
    <mergeCell ref="C39:D39"/>
    <mergeCell ref="E39:G39"/>
    <mergeCell ref="E41:G41"/>
    <mergeCell ref="G46:H46"/>
    <mergeCell ref="G47:H47"/>
    <mergeCell ref="G115:H115"/>
    <mergeCell ref="G116:H116"/>
    <mergeCell ref="G24:H24"/>
    <mergeCell ref="G108:H108"/>
    <mergeCell ref="G109:H109"/>
    <mergeCell ref="G110:H110"/>
    <mergeCell ref="G111:H111"/>
    <mergeCell ref="G112:H112"/>
    <mergeCell ref="G113:H113"/>
    <mergeCell ref="G84:H84"/>
    <mergeCell ref="G85:H85"/>
    <mergeCell ref="G54:H54"/>
    <mergeCell ref="G48:H48"/>
    <mergeCell ref="G49:H49"/>
    <mergeCell ref="G50:H50"/>
    <mergeCell ref="E101:G101"/>
    <mergeCell ref="C3:E3"/>
    <mergeCell ref="C34:E34"/>
    <mergeCell ref="C65:E65"/>
    <mergeCell ref="C96:E96"/>
    <mergeCell ref="G114:H114"/>
    <mergeCell ref="C101:D101"/>
    <mergeCell ref="E103:G103"/>
    <mergeCell ref="G78:H78"/>
    <mergeCell ref="G79:H79"/>
    <mergeCell ref="G80:H80"/>
    <mergeCell ref="G81:H81"/>
    <mergeCell ref="G82:H82"/>
    <mergeCell ref="G83:H83"/>
    <mergeCell ref="C70:D70"/>
    <mergeCell ref="E70:G70"/>
    <mergeCell ref="E72:G7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Entrada de dados</vt:lpstr>
      <vt:lpstr>R Milivoltagem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Toselli</dc:creator>
  <cp:lastModifiedBy>José Eduardo Toselli</cp:lastModifiedBy>
  <dcterms:created xsi:type="dcterms:W3CDTF">2017-08-20T11:44:45Z</dcterms:created>
  <dcterms:modified xsi:type="dcterms:W3CDTF">2020-02-29T21:01:17Z</dcterms:modified>
</cp:coreProperties>
</file>