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A420EDC5-E505-4F18-B3A9-843AE1539F37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T CuCo Milivoltagem" sheetId="1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2" l="1"/>
  <c r="E8" i="12"/>
  <c r="X7" i="12" l="1"/>
  <c r="X8" i="12"/>
  <c r="X9" i="12"/>
  <c r="X10" i="12"/>
  <c r="X11" i="12"/>
  <c r="X12" i="12"/>
  <c r="X6" i="12"/>
  <c r="W5" i="12"/>
  <c r="U7" i="12"/>
  <c r="U8" i="12"/>
  <c r="U9" i="12"/>
  <c r="U10" i="12"/>
  <c r="U11" i="12"/>
  <c r="U12" i="12"/>
  <c r="U13" i="12"/>
  <c r="U6" i="12"/>
  <c r="T5" i="12"/>
  <c r="T4" i="12"/>
  <c r="G51" i="12"/>
  <c r="G50" i="12"/>
  <c r="G49" i="12"/>
  <c r="G48" i="12"/>
  <c r="G47" i="12"/>
  <c r="G46" i="12"/>
  <c r="G21" i="12"/>
  <c r="G20" i="12"/>
  <c r="G19" i="12"/>
  <c r="G18" i="12"/>
  <c r="G17" i="12"/>
  <c r="G16" i="12"/>
  <c r="G15" i="12"/>
  <c r="E41" i="12" l="1"/>
  <c r="E10" i="12"/>
  <c r="H13" i="27" s="1"/>
  <c r="E43" i="12" l="1"/>
  <c r="E42" i="12"/>
  <c r="E11" i="12"/>
  <c r="E12" i="12"/>
</calcChain>
</file>

<file path=xl/sharedStrings.xml><?xml version="1.0" encoding="utf-8"?>
<sst xmlns="http://schemas.openxmlformats.org/spreadsheetml/2006/main" count="71" uniqueCount="32">
  <si>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</si>
  <si>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</si>
  <si>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</si>
  <si>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</si>
  <si>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</si>
  <si>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</si>
  <si>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</si>
  <si>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</si>
  <si>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</si>
  <si>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E^4</t>
  </si>
  <si>
    <t>E^1</t>
  </si>
  <si>
    <t>E^2</t>
  </si>
  <si>
    <t>E^3</t>
  </si>
  <si>
    <t>E^5</t>
  </si>
  <si>
    <t>E^6</t>
  </si>
  <si>
    <t>E^7</t>
  </si>
  <si>
    <t>°C</t>
  </si>
  <si>
    <t>Temperatura Range</t>
  </si>
  <si>
    <t>Voltage Range</t>
  </si>
  <si>
    <t>-200°C to 0,0°C</t>
  </si>
  <si>
    <t>T =</t>
  </si>
  <si>
    <t>Ttab =</t>
  </si>
  <si>
    <t>E (Valor mV Medição Laboratório) =</t>
  </si>
  <si>
    <t>T (Temperatura) =</t>
  </si>
  <si>
    <t>-5,603 mV to 0,0 mV</t>
  </si>
  <si>
    <t>0,0°C to 400°C</t>
  </si>
  <si>
    <t>0,0 mV to 20,872 mV</t>
  </si>
  <si>
    <t>TERMOPAR TIPO T Norma E230 - 02 Table 46</t>
  </si>
  <si>
    <t>ENTRADA DE DADOS PARA TODAS AS PLANILHAS</t>
  </si>
  <si>
    <t>Mv</t>
  </si>
  <si>
    <t>E (mV) = Entre Valor</t>
  </si>
  <si>
    <t>TIPO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</si>
</sst>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0"/>
    <numFmt numFmtId="170" formatCode="0.00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9"/>
      <name val="Arial Black"/>
      <family val="2"/>
    </font>
    <font>
      <sz val="11"/>
      <name val="Arial Black"/>
      <family val="2"/>
    </font>
    <font>
      <b/>
      <sz val="9"/>
      <name val="Arial Black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009E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6" fillId="2" borderId="0" xfId="0" applyFont="1" applyFill="1" applyBorder="1" applyAlignment="1" applyProtection="1">
      <protection hidden="1"/>
    </xf>
    <xf numFmtId="0" fontId="6" fillId="2" borderId="0" xfId="0" applyFont="1" applyFill="1" applyBorder="1" applyProtection="1">
      <protection hidden="1"/>
    </xf>
    <xf numFmtId="0" fontId="6" fillId="2" borderId="9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69" fontId="1" fillId="6" borderId="5" xfId="0" applyNumberFormat="1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2" fontId="0" fillId="4" borderId="8" xfId="0" quotePrefix="1" applyNumberFormat="1" applyFill="1" applyBorder="1" applyAlignment="1" applyProtection="1">
      <alignment horizontal="left" vertical="center"/>
      <protection hidden="1"/>
    </xf>
    <xf numFmtId="167" fontId="0" fillId="5" borderId="1" xfId="0" quotePrefix="1" applyNumberFormat="1" applyFill="1" applyBorder="1" applyAlignment="1" applyProtection="1">
      <alignment horizontal="left" vertical="center"/>
      <protection hidden="1"/>
    </xf>
    <xf numFmtId="169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166" fontId="0" fillId="4" borderId="5" xfId="0" applyNumberForma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166" fontId="0" fillId="2" borderId="17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69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164" fontId="0" fillId="2" borderId="15" xfId="0" applyNumberFormat="1" applyFill="1" applyBorder="1" applyAlignment="1" applyProtection="1">
      <alignment horizontal="left"/>
      <protection hidden="1"/>
    </xf>
    <xf numFmtId="0" fontId="0" fillId="2" borderId="16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164" fontId="0" fillId="2" borderId="12" xfId="0" applyNumberForma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69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69" fontId="0" fillId="2" borderId="0" xfId="0" applyNumberFormat="1" applyFill="1" applyBorder="1" applyAlignment="1" applyProtection="1">
      <alignment vertical="center"/>
      <protection hidden="1"/>
    </xf>
    <xf numFmtId="0" fontId="8" fillId="8" borderId="10" xfId="0" applyFont="1" applyFill="1" applyBorder="1" applyAlignment="1" applyProtection="1">
      <alignment horizontal="center"/>
      <protection hidden="1"/>
    </xf>
    <xf numFmtId="0" fontId="8" fillId="8" borderId="5" xfId="0" applyFont="1" applyFill="1" applyBorder="1" applyAlignment="1" applyProtection="1">
      <alignment horizontal="center" vertical="center"/>
      <protection hidden="1"/>
    </xf>
    <xf numFmtId="165" fontId="5" fillId="10" borderId="2" xfId="0" quotePrefix="1" applyNumberFormat="1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right"/>
      <protection hidden="1"/>
    </xf>
    <xf numFmtId="0" fontId="3" fillId="7" borderId="8" xfId="0" quotePrefix="1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right"/>
      <protection hidden="1"/>
    </xf>
    <xf numFmtId="0" fontId="3" fillId="7" borderId="1" xfId="0" quotePrefix="1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8" xfId="0" applyFont="1" applyFill="1" applyBorder="1" applyAlignment="1" applyProtection="1">
      <alignment horizontal="right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10" fillId="12" borderId="11" xfId="0" applyFont="1" applyFill="1" applyBorder="1" applyProtection="1">
      <protection hidden="1"/>
    </xf>
    <xf numFmtId="0" fontId="10" fillId="12" borderId="12" xfId="0" applyFont="1" applyFill="1" applyBorder="1" applyProtection="1">
      <protection hidden="1"/>
    </xf>
    <xf numFmtId="0" fontId="10" fillId="12" borderId="13" xfId="0" applyFont="1" applyFill="1" applyBorder="1" applyProtection="1">
      <protection hidden="1"/>
    </xf>
    <xf numFmtId="0" fontId="10" fillId="12" borderId="7" xfId="0" applyFont="1" applyFill="1" applyBorder="1" applyProtection="1">
      <protection hidden="1"/>
    </xf>
    <xf numFmtId="0" fontId="10" fillId="12" borderId="0" xfId="0" applyFont="1" applyFill="1" applyBorder="1" applyProtection="1">
      <protection hidden="1"/>
    </xf>
    <xf numFmtId="0" fontId="10" fillId="12" borderId="9" xfId="0" applyFont="1" applyFill="1" applyBorder="1" applyProtection="1">
      <protection hidden="1"/>
    </xf>
    <xf numFmtId="0" fontId="10" fillId="12" borderId="14" xfId="0" applyFont="1" applyFill="1" applyBorder="1" applyProtection="1">
      <protection hidden="1"/>
    </xf>
    <xf numFmtId="0" fontId="0" fillId="12" borderId="0" xfId="0" applyFill="1" applyBorder="1" applyProtection="1">
      <protection hidden="1"/>
    </xf>
    <xf numFmtId="0" fontId="0" fillId="12" borderId="9" xfId="0" applyFill="1" applyBorder="1" applyProtection="1">
      <protection hidden="1"/>
    </xf>
    <xf numFmtId="165" fontId="11" fillId="12" borderId="7" xfId="0" quotePrefix="1" applyNumberFormat="1" applyFont="1" applyFill="1" applyBorder="1" applyAlignment="1" applyProtection="1">
      <alignment vertical="center"/>
      <protection hidden="1"/>
    </xf>
    <xf numFmtId="165" fontId="5" fillId="12" borderId="0" xfId="0" quotePrefix="1" applyNumberFormat="1" applyFont="1" applyFill="1" applyBorder="1" applyAlignment="1" applyProtection="1">
      <alignment vertical="center"/>
      <protection hidden="1"/>
    </xf>
    <xf numFmtId="0" fontId="1" fillId="12" borderId="9" xfId="0" applyFont="1" applyFill="1" applyBorder="1" applyProtection="1">
      <protection hidden="1"/>
    </xf>
    <xf numFmtId="169" fontId="11" fillId="12" borderId="7" xfId="0" quotePrefix="1" applyNumberFormat="1" applyFont="1" applyFill="1" applyBorder="1" applyAlignment="1" applyProtection="1">
      <alignment vertical="center"/>
      <protection hidden="1"/>
    </xf>
    <xf numFmtId="169" fontId="5" fillId="12" borderId="0" xfId="0" quotePrefix="1" applyNumberFormat="1" applyFont="1" applyFill="1" applyBorder="1" applyAlignment="1" applyProtection="1">
      <alignment vertical="center"/>
      <protection hidden="1"/>
    </xf>
    <xf numFmtId="0" fontId="0" fillId="12" borderId="15" xfId="0" applyFill="1" applyBorder="1" applyProtection="1">
      <protection hidden="1"/>
    </xf>
    <xf numFmtId="0" fontId="0" fillId="12" borderId="16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Protection="1">
      <protection hidden="1"/>
    </xf>
    <xf numFmtId="170" fontId="5" fillId="11" borderId="2" xfId="0" quotePrefix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3" fillId="9" borderId="2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9" fillId="8" borderId="2" xfId="0" applyFont="1" applyFill="1" applyBorder="1" applyAlignment="1" applyProtection="1">
      <alignment horizontal="center"/>
      <protection hidden="1"/>
    </xf>
    <xf numFmtId="0" fontId="9" fillId="8" borderId="4" xfId="0" applyFont="1" applyFill="1" applyBorder="1" applyAlignment="1" applyProtection="1">
      <alignment horizontal="center"/>
      <protection hidden="1"/>
    </xf>
    <xf numFmtId="0" fontId="9" fillId="8" borderId="3" xfId="0" applyFont="1" applyFill="1" applyBorder="1" applyAlignment="1" applyProtection="1">
      <alignment horizontal="center"/>
      <protection hidden="1"/>
    </xf>
    <xf numFmtId="0" fontId="9" fillId="8" borderId="5" xfId="0" applyFont="1" applyFill="1" applyBorder="1" applyAlignment="1" applyProtection="1">
      <alignment horizontal="center"/>
      <protection hidden="1"/>
    </xf>
    <xf numFmtId="0" fontId="3" fillId="7" borderId="5" xfId="0" quotePrefix="1" applyFon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165" fontId="5" fillId="10" borderId="2" xfId="0" quotePrefix="1" applyNumberFormat="1" applyFont="1" applyFill="1" applyBorder="1" applyAlignment="1" applyProtection="1">
      <alignment horizontal="center" vertical="center"/>
      <protection hidden="1"/>
    </xf>
    <xf numFmtId="165" fontId="5" fillId="10" borderId="4" xfId="0" quotePrefix="1" applyNumberFormat="1" applyFon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164" fontId="0" fillId="4" borderId="10" xfId="0" applyNumberFormat="1" applyFill="1" applyBorder="1" applyAlignment="1" applyProtection="1">
      <alignment horizontal="center" vertical="center"/>
      <protection hidden="1"/>
    </xf>
    <xf numFmtId="164" fontId="0" fillId="4" borderId="6" xfId="0" applyNumberFormat="1" applyFill="1" applyBorder="1" applyAlignment="1" applyProtection="1">
      <alignment horizontal="center" vertical="center"/>
      <protection hidden="1"/>
    </xf>
    <xf numFmtId="164" fontId="0" fillId="2" borderId="17" xfId="0" applyNumberFormat="1" applyFill="1" applyBorder="1" applyAlignment="1" applyProtection="1">
      <alignment horizontal="center" vertical="center"/>
      <protection hidden="1"/>
    </xf>
    <xf numFmtId="164" fontId="0" fillId="2" borderId="0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</xdr:colOff>
      <xdr:row>3</xdr:row>
      <xdr:rowOff>222022</xdr:rowOff>
    </xdr:from>
    <xdr:to>
      <xdr:col>8</xdr:col>
      <xdr:colOff>533400</xdr:colOff>
      <xdr:row>5</xdr:row>
      <xdr:rowOff>51435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19" y="603022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34</xdr:row>
      <xdr:rowOff>213360</xdr:rowOff>
    </xdr:from>
    <xdr:to>
      <xdr:col>8</xdr:col>
      <xdr:colOff>518161</xdr:colOff>
      <xdr:row>36</xdr:row>
      <xdr:rowOff>52298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6751320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54</xdr:col>
      <xdr:colOff>518177</xdr:colOff>
      <xdr:row>180</xdr:row>
      <xdr:rowOff>33600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F031EEF-0A4D-41AA-B1B9-A86D8567A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808052" cy="36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207"/>
  <sheetViews>
    <sheetView tabSelected="1" zoomScaleNormal="100" workbookViewId="0">
      <selection activeCell="H11" sqref="H11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6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1"/>
      <c r="Q1" s="81"/>
      <c r="R1" s="82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2"/>
      <c r="BD1" s="82"/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2"/>
      <c r="Q2" s="82"/>
      <c r="R2" s="82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2"/>
      <c r="BD2" s="82"/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82"/>
      <c r="Q3" s="82"/>
      <c r="R3" s="82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2"/>
      <c r="BD3" s="82"/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2"/>
      <c r="Q4" s="82"/>
      <c r="R4" s="82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2"/>
      <c r="BD4" s="82"/>
    </row>
    <row r="5" spans="1:5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2"/>
      <c r="Q5" s="82"/>
      <c r="R5" s="82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2"/>
      <c r="BD5" s="82"/>
    </row>
    <row r="6" spans="1:56" ht="15.75" thickBot="1" x14ac:dyDescent="0.3">
      <c r="A6" s="1"/>
      <c r="B6" s="1"/>
      <c r="C6" s="1"/>
      <c r="D6" s="1"/>
      <c r="E6" s="85" t="s">
        <v>28</v>
      </c>
      <c r="F6" s="86"/>
      <c r="G6" s="86"/>
      <c r="H6" s="86"/>
      <c r="I6" s="86"/>
      <c r="J6" s="86"/>
      <c r="K6" s="87"/>
      <c r="L6" s="1"/>
      <c r="M6" s="1"/>
      <c r="N6" s="1"/>
      <c r="O6" s="1"/>
      <c r="P6" s="82"/>
      <c r="Q6" s="82"/>
      <c r="R6" s="82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2"/>
      <c r="BD6" s="82"/>
    </row>
    <row r="7" spans="1:5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82"/>
      <c r="Q7" s="82"/>
      <c r="R7" s="82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2"/>
      <c r="BD7" s="82"/>
    </row>
    <row r="8" spans="1:56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82"/>
      <c r="Q8" s="82"/>
      <c r="R8" s="82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2"/>
      <c r="BD8" s="82"/>
    </row>
    <row r="9" spans="1:56" x14ac:dyDescent="0.25">
      <c r="A9" s="1"/>
      <c r="B9" s="1"/>
      <c r="C9" s="1"/>
      <c r="D9" s="1"/>
      <c r="E9" s="62"/>
      <c r="F9" s="63"/>
      <c r="G9" s="63"/>
      <c r="H9" s="63"/>
      <c r="I9" s="63"/>
      <c r="J9" s="63"/>
      <c r="K9" s="64"/>
      <c r="L9" s="79"/>
      <c r="M9" s="1"/>
      <c r="N9" s="1"/>
      <c r="O9" s="1"/>
      <c r="P9" s="82"/>
      <c r="Q9" s="82"/>
      <c r="R9" s="82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2"/>
      <c r="BD9" s="82"/>
    </row>
    <row r="10" spans="1:56" ht="15.75" thickBot="1" x14ac:dyDescent="0.3">
      <c r="A10" s="1"/>
      <c r="B10" s="1"/>
      <c r="C10" s="1"/>
      <c r="D10" s="1"/>
      <c r="E10" s="65"/>
      <c r="F10" s="66"/>
      <c r="G10" s="66"/>
      <c r="H10" s="66"/>
      <c r="I10" s="66"/>
      <c r="J10" s="66"/>
      <c r="K10" s="67"/>
      <c r="L10" s="79">
        <v>-5.6029999999999998</v>
      </c>
      <c r="M10" s="1"/>
      <c r="N10" s="1"/>
      <c r="O10" s="1"/>
      <c r="P10" s="82"/>
      <c r="Q10" s="82"/>
      <c r="R10" s="82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2"/>
      <c r="BD10" s="82"/>
    </row>
    <row r="11" spans="1:56" ht="15.75" thickBot="1" x14ac:dyDescent="0.3">
      <c r="A11" s="1"/>
      <c r="B11" s="1"/>
      <c r="C11" s="1"/>
      <c r="D11" s="1"/>
      <c r="E11" s="65"/>
      <c r="F11" s="83" t="s">
        <v>30</v>
      </c>
      <c r="G11" s="84"/>
      <c r="H11" s="52">
        <v>5.2279999999999998</v>
      </c>
      <c r="I11" s="71" t="s">
        <v>29</v>
      </c>
      <c r="J11" s="72"/>
      <c r="K11" s="73"/>
      <c r="L11" s="79">
        <v>0</v>
      </c>
      <c r="M11" s="1"/>
      <c r="N11" s="1"/>
      <c r="O11" s="1"/>
      <c r="P11" s="82"/>
      <c r="Q11" s="82"/>
      <c r="R11" s="82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2"/>
      <c r="BD11" s="82"/>
    </row>
    <row r="12" spans="1:56" ht="15.75" thickBot="1" x14ac:dyDescent="0.3">
      <c r="A12" s="1"/>
      <c r="B12" s="1"/>
      <c r="C12" s="1"/>
      <c r="D12" s="1"/>
      <c r="E12" s="65"/>
      <c r="F12" s="69"/>
      <c r="G12" s="69"/>
      <c r="H12" s="69"/>
      <c r="I12" s="69"/>
      <c r="J12" s="78" t="s">
        <v>31</v>
      </c>
      <c r="K12" s="70"/>
      <c r="L12" s="79">
        <v>20.872</v>
      </c>
      <c r="M12" s="1"/>
      <c r="N12" s="1"/>
      <c r="O12" s="1"/>
      <c r="P12" s="82"/>
      <c r="Q12" s="82"/>
      <c r="R12" s="82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2"/>
      <c r="BD12" s="82"/>
    </row>
    <row r="13" spans="1:56" ht="15.75" thickBot="1" x14ac:dyDescent="0.3">
      <c r="A13" s="1"/>
      <c r="B13" s="1"/>
      <c r="C13" s="1"/>
      <c r="D13" s="1"/>
      <c r="E13" s="65"/>
      <c r="F13" s="83" t="s">
        <v>23</v>
      </c>
      <c r="G13" s="84"/>
      <c r="H13" s="80">
        <f>IF(AND(H11&gt;=L10,H11&lt;=L11),'T CuCo Milivoltagem'!E10,IF(AND(H11&gt;L11,H11&lt;=L12),'T CuCo Milivoltagem'!E41))</f>
        <v>120.00188652949895</v>
      </c>
      <c r="I13" s="74" t="s">
        <v>16</v>
      </c>
      <c r="J13" s="75"/>
      <c r="K13" s="73"/>
      <c r="L13" s="79"/>
      <c r="M13" s="1"/>
      <c r="N13" s="1"/>
      <c r="O13" s="1"/>
      <c r="P13" s="82"/>
      <c r="Q13" s="82"/>
      <c r="R13" s="82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2"/>
      <c r="BD13" s="82"/>
    </row>
    <row r="14" spans="1:56" x14ac:dyDescent="0.25">
      <c r="A14" s="1"/>
      <c r="B14" s="1"/>
      <c r="C14" s="1"/>
      <c r="D14" s="1"/>
      <c r="E14" s="65"/>
      <c r="F14" s="69"/>
      <c r="G14" s="69"/>
      <c r="H14" s="69"/>
      <c r="I14" s="69"/>
      <c r="J14" s="69"/>
      <c r="K14" s="70"/>
      <c r="L14" s="79"/>
      <c r="M14" s="1"/>
      <c r="N14" s="1"/>
      <c r="O14" s="1"/>
      <c r="P14" s="82"/>
      <c r="Q14" s="82"/>
      <c r="R14" s="82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2"/>
      <c r="BD14" s="82"/>
    </row>
    <row r="15" spans="1:56" ht="15.75" thickBot="1" x14ac:dyDescent="0.3">
      <c r="A15" s="1"/>
      <c r="B15" s="1"/>
      <c r="C15" s="1"/>
      <c r="D15" s="1"/>
      <c r="E15" s="68"/>
      <c r="F15" s="76"/>
      <c r="G15" s="76"/>
      <c r="H15" s="76"/>
      <c r="I15" s="76"/>
      <c r="J15" s="76"/>
      <c r="K15" s="77"/>
      <c r="L15" s="1"/>
      <c r="M15" s="1"/>
      <c r="N15" s="1"/>
      <c r="O15" s="1"/>
      <c r="P15" s="82"/>
      <c r="Q15" s="82"/>
      <c r="R15" s="82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2"/>
      <c r="BD15" s="82"/>
    </row>
    <row r="16" spans="1:5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2"/>
      <c r="Q16" s="82"/>
      <c r="R16" s="82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2"/>
      <c r="BD16" s="82"/>
    </row>
    <row r="17" spans="1:5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2"/>
      <c r="Q17" s="82"/>
      <c r="R17" s="82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2"/>
      <c r="BD17" s="82"/>
    </row>
    <row r="18" spans="1:5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2"/>
      <c r="Q18" s="82"/>
      <c r="R18" s="82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2"/>
      <c r="BD18" s="82"/>
    </row>
    <row r="19" spans="1:5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2"/>
      <c r="Q19" s="82"/>
      <c r="R19" s="82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2"/>
      <c r="BD19" s="82"/>
    </row>
    <row r="20" spans="1:5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82"/>
      <c r="Q20" s="82"/>
      <c r="R20" s="82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2"/>
      <c r="BD20" s="82"/>
    </row>
    <row r="21" spans="1:5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82"/>
      <c r="Q21" s="82"/>
      <c r="R21" s="82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2"/>
      <c r="BD21" s="82"/>
    </row>
    <row r="22" spans="1:5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82"/>
      <c r="Q22" s="82"/>
      <c r="R22" s="82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2"/>
      <c r="BD22" s="82"/>
    </row>
    <row r="23" spans="1:5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82"/>
      <c r="Q23" s="82"/>
      <c r="R23" s="82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2"/>
      <c r="BD23" s="82"/>
    </row>
    <row r="24" spans="1:5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82"/>
      <c r="Q24" s="82"/>
      <c r="R24" s="82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2"/>
      <c r="BD24" s="82"/>
    </row>
    <row r="25" spans="1:5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82"/>
      <c r="Q25" s="82"/>
      <c r="R25" s="82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2"/>
      <c r="BD25" s="82"/>
    </row>
    <row r="26" spans="1:5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2"/>
      <c r="Q26" s="82"/>
      <c r="R26" s="82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2"/>
      <c r="BD26" s="82"/>
    </row>
    <row r="27" spans="1:5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2"/>
      <c r="Q27" s="82"/>
      <c r="R27" s="82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2"/>
      <c r="BD27" s="82"/>
    </row>
    <row r="28" spans="1:5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2"/>
      <c r="Q28" s="82"/>
      <c r="R28" s="82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2"/>
      <c r="BD28" s="82"/>
    </row>
    <row r="29" spans="1:5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82"/>
      <c r="Q29" s="82"/>
      <c r="R29" s="82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2"/>
      <c r="BD29" s="82"/>
    </row>
    <row r="30" spans="1:56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2"/>
      <c r="BD30" s="82"/>
    </row>
    <row r="31" spans="1:56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2"/>
      <c r="BD31" s="82"/>
    </row>
    <row r="32" spans="1:56" x14ac:dyDescent="0.2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2"/>
      <c r="BD32" s="82"/>
    </row>
    <row r="33" spans="1:56" x14ac:dyDescent="0.2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2"/>
      <c r="BD33" s="82"/>
    </row>
    <row r="34" spans="1:56" x14ac:dyDescent="0.2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2"/>
      <c r="BD34" s="82"/>
    </row>
    <row r="35" spans="1:56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2"/>
      <c r="BD35" s="82"/>
    </row>
    <row r="36" spans="1:56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2"/>
      <c r="BD36" s="82"/>
    </row>
    <row r="37" spans="1:56" x14ac:dyDescent="0.2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2"/>
      <c r="BD37" s="82"/>
    </row>
    <row r="38" spans="1:56" x14ac:dyDescent="0.25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2"/>
      <c r="BD38" s="82"/>
    </row>
    <row r="39" spans="1:56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2"/>
      <c r="BD39" s="82"/>
    </row>
    <row r="40" spans="1:56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2"/>
      <c r="BD40" s="82"/>
    </row>
    <row r="41" spans="1:56" x14ac:dyDescent="0.25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2"/>
      <c r="BD41" s="82"/>
    </row>
    <row r="42" spans="1:56" x14ac:dyDescent="0.25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2"/>
      <c r="BD42" s="82"/>
    </row>
    <row r="43" spans="1:56" x14ac:dyDescent="0.25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2"/>
      <c r="BD43" s="82"/>
    </row>
    <row r="44" spans="1:56" x14ac:dyDescent="0.25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2"/>
      <c r="BD44" s="82"/>
    </row>
    <row r="45" spans="1:56" x14ac:dyDescent="0.25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2"/>
      <c r="BD45" s="82"/>
    </row>
    <row r="46" spans="1:56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2"/>
      <c r="BD46" s="82"/>
    </row>
    <row r="47" spans="1:56" x14ac:dyDescent="0.25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2"/>
      <c r="BD47" s="82"/>
    </row>
    <row r="48" spans="1:56" x14ac:dyDescent="0.25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2"/>
      <c r="BD48" s="82"/>
    </row>
    <row r="49" spans="1:56" x14ac:dyDescent="0.25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2"/>
      <c r="BD49" s="82"/>
    </row>
    <row r="50" spans="1:56" x14ac:dyDescent="0.25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2"/>
      <c r="BD50" s="82"/>
    </row>
    <row r="51" spans="1:56" x14ac:dyDescent="0.25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2"/>
      <c r="BD51" s="82"/>
    </row>
    <row r="52" spans="1:56" x14ac:dyDescent="0.25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2"/>
      <c r="BD52" s="82"/>
    </row>
    <row r="53" spans="1:56" x14ac:dyDescent="0.25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2"/>
      <c r="BD53" s="82"/>
    </row>
    <row r="54" spans="1:56" x14ac:dyDescent="0.25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2"/>
      <c r="BD54" s="82"/>
    </row>
    <row r="55" spans="1:56" x14ac:dyDescent="0.2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2"/>
      <c r="BD55" s="82"/>
    </row>
    <row r="56" spans="1:56" x14ac:dyDescent="0.25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2"/>
      <c r="BD56" s="82"/>
    </row>
    <row r="57" spans="1:56" x14ac:dyDescent="0.25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2"/>
      <c r="BD57" s="82"/>
    </row>
    <row r="58" spans="1:56" x14ac:dyDescent="0.25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2"/>
      <c r="BD58" s="82"/>
    </row>
    <row r="59" spans="1:56" x14ac:dyDescent="0.2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2"/>
      <c r="BD59" s="82"/>
    </row>
    <row r="60" spans="1:56" x14ac:dyDescent="0.25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2"/>
      <c r="BD60" s="82"/>
    </row>
    <row r="61" spans="1:56" x14ac:dyDescent="0.25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2"/>
      <c r="BD61" s="82"/>
    </row>
    <row r="62" spans="1:56" x14ac:dyDescent="0.25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2"/>
      <c r="BD62" s="82"/>
    </row>
    <row r="63" spans="1:56" x14ac:dyDescent="0.25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2"/>
      <c r="BD63" s="82"/>
    </row>
    <row r="64" spans="1:56" x14ac:dyDescent="0.25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2"/>
      <c r="BD64" s="82"/>
    </row>
    <row r="65" spans="1:56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2"/>
      <c r="BD65" s="82"/>
    </row>
    <row r="66" spans="1:56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2"/>
      <c r="BD66" s="82"/>
    </row>
    <row r="67" spans="1:56" x14ac:dyDescent="0.25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2"/>
      <c r="BD67" s="82"/>
    </row>
    <row r="68" spans="1:56" x14ac:dyDescent="0.2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2"/>
      <c r="BD68" s="82"/>
    </row>
    <row r="69" spans="1:56" x14ac:dyDescent="0.2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2"/>
      <c r="BD69" s="82"/>
    </row>
    <row r="70" spans="1:56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2"/>
      <c r="BD70" s="82"/>
    </row>
    <row r="71" spans="1:56" x14ac:dyDescent="0.2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2"/>
      <c r="BD71" s="82"/>
    </row>
    <row r="72" spans="1:56" x14ac:dyDescent="0.2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2"/>
      <c r="BD72" s="82"/>
    </row>
    <row r="73" spans="1:56" x14ac:dyDescent="0.2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2"/>
      <c r="BD73" s="82"/>
    </row>
    <row r="74" spans="1:56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2"/>
      <c r="BD74" s="82"/>
    </row>
    <row r="75" spans="1:56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2"/>
      <c r="BD75" s="82"/>
    </row>
    <row r="76" spans="1:56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2"/>
      <c r="BD76" s="82"/>
    </row>
    <row r="77" spans="1:56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2"/>
      <c r="BD77" s="82"/>
    </row>
    <row r="78" spans="1:56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2"/>
      <c r="BD78" s="82"/>
    </row>
    <row r="79" spans="1:56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2"/>
      <c r="BD79" s="82"/>
    </row>
    <row r="80" spans="1:56" x14ac:dyDescent="0.2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2"/>
      <c r="BD80" s="82"/>
    </row>
    <row r="81" spans="1:56" x14ac:dyDescent="0.2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2"/>
      <c r="BD81" s="82"/>
    </row>
    <row r="82" spans="1:56" x14ac:dyDescent="0.2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2"/>
      <c r="BD82" s="82"/>
    </row>
    <row r="83" spans="1:56" x14ac:dyDescent="0.25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2"/>
      <c r="BD83" s="82"/>
    </row>
    <row r="84" spans="1:56" x14ac:dyDescent="0.25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2"/>
      <c r="BD84" s="82"/>
    </row>
    <row r="85" spans="1:56" x14ac:dyDescent="0.25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2"/>
      <c r="BD85" s="82"/>
    </row>
    <row r="86" spans="1:56" x14ac:dyDescent="0.25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2"/>
      <c r="BD86" s="82"/>
    </row>
    <row r="87" spans="1:56" x14ac:dyDescent="0.25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2"/>
      <c r="BD87" s="82"/>
    </row>
    <row r="88" spans="1:56" x14ac:dyDescent="0.25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2"/>
      <c r="BD88" s="82"/>
    </row>
    <row r="89" spans="1:56" x14ac:dyDescent="0.25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2"/>
      <c r="BD89" s="82"/>
    </row>
    <row r="90" spans="1:56" x14ac:dyDescent="0.25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2"/>
      <c r="BD90" s="82"/>
    </row>
    <row r="91" spans="1:56" x14ac:dyDescent="0.25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2"/>
      <c r="BD91" s="82"/>
    </row>
    <row r="92" spans="1:56" x14ac:dyDescent="0.25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2"/>
      <c r="BD92" s="82"/>
    </row>
    <row r="93" spans="1:56" x14ac:dyDescent="0.25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2"/>
      <c r="BD93" s="82"/>
    </row>
    <row r="94" spans="1:56" x14ac:dyDescent="0.2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2"/>
      <c r="BD94" s="82"/>
    </row>
    <row r="95" spans="1:56" x14ac:dyDescent="0.2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2"/>
      <c r="BD95" s="82"/>
    </row>
    <row r="96" spans="1:56" x14ac:dyDescent="0.2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2"/>
      <c r="BD96" s="82"/>
    </row>
    <row r="97" spans="1:56" x14ac:dyDescent="0.2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2"/>
      <c r="BD97" s="82"/>
    </row>
    <row r="98" spans="1:56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2"/>
      <c r="BD98" s="82"/>
    </row>
    <row r="99" spans="1:56" x14ac:dyDescent="0.2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2"/>
      <c r="BD99" s="82"/>
    </row>
    <row r="100" spans="1:56" x14ac:dyDescent="0.2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2"/>
      <c r="BD100" s="82"/>
    </row>
    <row r="101" spans="1:56" x14ac:dyDescent="0.2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2"/>
      <c r="BD101" s="82"/>
    </row>
    <row r="102" spans="1:56" x14ac:dyDescent="0.2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2"/>
      <c r="BD102" s="82"/>
    </row>
    <row r="103" spans="1:56" x14ac:dyDescent="0.2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2"/>
      <c r="BD103" s="82"/>
    </row>
    <row r="104" spans="1:56" x14ac:dyDescent="0.2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2"/>
      <c r="BD104" s="82"/>
    </row>
    <row r="105" spans="1:56" x14ac:dyDescent="0.2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2"/>
      <c r="BD105" s="82"/>
    </row>
    <row r="106" spans="1:56" x14ac:dyDescent="0.2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2"/>
      <c r="BD106" s="82"/>
    </row>
    <row r="107" spans="1:56" x14ac:dyDescent="0.2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2"/>
      <c r="BD107" s="82"/>
    </row>
    <row r="108" spans="1:56" x14ac:dyDescent="0.25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2"/>
      <c r="BD108" s="82"/>
    </row>
    <row r="109" spans="1:56" x14ac:dyDescent="0.25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2"/>
      <c r="BD109" s="82"/>
    </row>
    <row r="110" spans="1:56" x14ac:dyDescent="0.2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2"/>
      <c r="BD110" s="82"/>
    </row>
    <row r="111" spans="1:56" x14ac:dyDescent="0.2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2"/>
      <c r="BD111" s="82"/>
    </row>
    <row r="112" spans="1:56" x14ac:dyDescent="0.25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2"/>
      <c r="BD112" s="82"/>
    </row>
    <row r="113" spans="1:56" x14ac:dyDescent="0.25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2"/>
      <c r="BD113" s="82"/>
    </row>
    <row r="114" spans="1:56" x14ac:dyDescent="0.2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2"/>
      <c r="BD114" s="82"/>
    </row>
    <row r="115" spans="1:56" x14ac:dyDescent="0.2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2"/>
      <c r="BD115" s="82"/>
    </row>
    <row r="116" spans="1:56" x14ac:dyDescent="0.25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2"/>
      <c r="BD116" s="82"/>
    </row>
    <row r="117" spans="1:56" x14ac:dyDescent="0.25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2"/>
      <c r="BD117" s="82"/>
    </row>
    <row r="118" spans="1:56" x14ac:dyDescent="0.25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2"/>
      <c r="BD118" s="82"/>
    </row>
    <row r="119" spans="1:56" x14ac:dyDescent="0.25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2"/>
      <c r="BD119" s="82"/>
    </row>
    <row r="120" spans="1:56" x14ac:dyDescent="0.25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2"/>
      <c r="BD120" s="82"/>
    </row>
    <row r="121" spans="1:56" x14ac:dyDescent="0.25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2"/>
      <c r="BD121" s="82"/>
    </row>
    <row r="122" spans="1:56" x14ac:dyDescent="0.25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2"/>
      <c r="BD122" s="82"/>
    </row>
    <row r="123" spans="1:56" x14ac:dyDescent="0.25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2"/>
      <c r="BD123" s="82"/>
    </row>
    <row r="124" spans="1:56" x14ac:dyDescent="0.25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2"/>
      <c r="BD124" s="82"/>
    </row>
    <row r="125" spans="1:56" x14ac:dyDescent="0.2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2"/>
      <c r="BD125" s="82"/>
    </row>
    <row r="126" spans="1:56" x14ac:dyDescent="0.25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2"/>
      <c r="BD126" s="82"/>
    </row>
    <row r="127" spans="1:56" x14ac:dyDescent="0.25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2"/>
      <c r="BD127" s="82"/>
    </row>
    <row r="128" spans="1:56" x14ac:dyDescent="0.25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2"/>
      <c r="BD128" s="82"/>
    </row>
    <row r="129" spans="1:56" x14ac:dyDescent="0.25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2"/>
      <c r="BD129" s="82"/>
    </row>
    <row r="130" spans="1:56" x14ac:dyDescent="0.2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2"/>
      <c r="BD130" s="82"/>
    </row>
    <row r="131" spans="1:56" x14ac:dyDescent="0.2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2"/>
      <c r="BD131" s="82"/>
    </row>
    <row r="132" spans="1:56" x14ac:dyDescent="0.2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2"/>
      <c r="BD132" s="82"/>
    </row>
    <row r="133" spans="1:56" x14ac:dyDescent="0.2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2"/>
      <c r="BD133" s="82"/>
    </row>
    <row r="134" spans="1:56" x14ac:dyDescent="0.2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2"/>
      <c r="BD134" s="82"/>
    </row>
    <row r="135" spans="1:56" x14ac:dyDescent="0.2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2"/>
      <c r="BD135" s="82"/>
    </row>
    <row r="136" spans="1:56" x14ac:dyDescent="0.25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2"/>
      <c r="BD136" s="82"/>
    </row>
    <row r="137" spans="1:56" x14ac:dyDescent="0.25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2"/>
      <c r="BD137" s="82"/>
    </row>
    <row r="138" spans="1:56" x14ac:dyDescent="0.2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2"/>
      <c r="BD138" s="82"/>
    </row>
    <row r="139" spans="1:56" x14ac:dyDescent="0.25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2"/>
      <c r="BD139" s="82"/>
    </row>
    <row r="140" spans="1:56" x14ac:dyDescent="0.25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2"/>
      <c r="BD140" s="82"/>
    </row>
    <row r="141" spans="1:56" x14ac:dyDescent="0.25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2"/>
      <c r="BD141" s="82"/>
    </row>
    <row r="142" spans="1:56" x14ac:dyDescent="0.25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2"/>
      <c r="BD142" s="82"/>
    </row>
    <row r="143" spans="1:56" x14ac:dyDescent="0.25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2"/>
      <c r="BD143" s="82"/>
    </row>
    <row r="144" spans="1:56" x14ac:dyDescent="0.2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2"/>
      <c r="BD144" s="82"/>
    </row>
    <row r="145" spans="1:56" x14ac:dyDescent="0.2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2"/>
      <c r="BD145" s="82"/>
    </row>
    <row r="146" spans="1:56" x14ac:dyDescent="0.2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2"/>
      <c r="BD146" s="82"/>
    </row>
    <row r="147" spans="1:56" x14ac:dyDescent="0.25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2"/>
      <c r="BD147" s="82"/>
    </row>
    <row r="148" spans="1:56" x14ac:dyDescent="0.25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2"/>
      <c r="BD148" s="82"/>
    </row>
    <row r="149" spans="1:56" x14ac:dyDescent="0.25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2"/>
      <c r="BD149" s="82"/>
    </row>
    <row r="150" spans="1:56" x14ac:dyDescent="0.25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2"/>
      <c r="BD150" s="82"/>
    </row>
    <row r="151" spans="1:56" x14ac:dyDescent="0.25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2"/>
      <c r="BD151" s="82"/>
    </row>
    <row r="152" spans="1:56" x14ac:dyDescent="0.25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2"/>
      <c r="BD152" s="82"/>
    </row>
    <row r="153" spans="1:56" x14ac:dyDescent="0.25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2"/>
      <c r="BD153" s="82"/>
    </row>
    <row r="154" spans="1:56" x14ac:dyDescent="0.25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2"/>
      <c r="BD154" s="82"/>
    </row>
    <row r="155" spans="1:56" x14ac:dyDescent="0.2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2"/>
      <c r="BD155" s="82"/>
    </row>
    <row r="156" spans="1:56" x14ac:dyDescent="0.25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2"/>
      <c r="BD156" s="82"/>
    </row>
    <row r="157" spans="1:56" x14ac:dyDescent="0.2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2"/>
      <c r="BD157" s="82"/>
    </row>
    <row r="158" spans="1:56" x14ac:dyDescent="0.2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2"/>
      <c r="BD158" s="82"/>
    </row>
    <row r="159" spans="1:56" x14ac:dyDescent="0.25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2"/>
      <c r="BD159" s="82"/>
    </row>
    <row r="160" spans="1:56" x14ac:dyDescent="0.25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2"/>
      <c r="BD160" s="82"/>
    </row>
    <row r="161" spans="1:56" x14ac:dyDescent="0.25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2"/>
      <c r="BD161" s="82"/>
    </row>
    <row r="162" spans="1:56" x14ac:dyDescent="0.25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2"/>
      <c r="BD162" s="82"/>
    </row>
    <row r="163" spans="1:56" x14ac:dyDescent="0.25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2"/>
      <c r="BD163" s="82"/>
    </row>
    <row r="164" spans="1:56" x14ac:dyDescent="0.25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2"/>
      <c r="BD164" s="82"/>
    </row>
    <row r="165" spans="1:56" x14ac:dyDescent="0.2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2"/>
      <c r="BD165" s="82"/>
    </row>
    <row r="166" spans="1:56" x14ac:dyDescent="0.25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2"/>
      <c r="BD166" s="82"/>
    </row>
    <row r="167" spans="1:56" x14ac:dyDescent="0.25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2"/>
      <c r="BD167" s="82"/>
    </row>
    <row r="168" spans="1:56" x14ac:dyDescent="0.25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2"/>
      <c r="BD168" s="82"/>
    </row>
    <row r="169" spans="1:56" x14ac:dyDescent="0.25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2"/>
      <c r="BD169" s="82"/>
    </row>
    <row r="170" spans="1:56" x14ac:dyDescent="0.2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2"/>
      <c r="BD170" s="82"/>
    </row>
    <row r="171" spans="1:56" x14ac:dyDescent="0.25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2"/>
      <c r="BD171" s="82"/>
    </row>
    <row r="172" spans="1:56" x14ac:dyDescent="0.25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2"/>
      <c r="BD172" s="82"/>
    </row>
    <row r="173" spans="1:56" x14ac:dyDescent="0.25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2"/>
      <c r="BD173" s="82"/>
    </row>
    <row r="174" spans="1:56" x14ac:dyDescent="0.25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2"/>
      <c r="BD174" s="82"/>
    </row>
    <row r="175" spans="1:56" x14ac:dyDescent="0.2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2"/>
      <c r="BD175" s="82"/>
    </row>
    <row r="176" spans="1:56" x14ac:dyDescent="0.25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2"/>
      <c r="BD176" s="82"/>
    </row>
    <row r="177" spans="1:56" x14ac:dyDescent="0.25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2"/>
      <c r="BD177" s="82"/>
    </row>
    <row r="178" spans="1:56" x14ac:dyDescent="0.25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2"/>
      <c r="BD178" s="82"/>
    </row>
    <row r="179" spans="1:56" x14ac:dyDescent="0.25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2"/>
      <c r="BD179" s="82"/>
    </row>
    <row r="180" spans="1:56" x14ac:dyDescent="0.25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2"/>
      <c r="BD180" s="82"/>
    </row>
    <row r="181" spans="1:56" x14ac:dyDescent="0.25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2"/>
      <c r="BD181" s="82"/>
    </row>
    <row r="182" spans="1:56" x14ac:dyDescent="0.25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2"/>
      <c r="BD182" s="82"/>
    </row>
    <row r="183" spans="1:56" x14ac:dyDescent="0.25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2"/>
      <c r="BD183" s="82"/>
    </row>
    <row r="184" spans="1:56" x14ac:dyDescent="0.25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2"/>
      <c r="BD184" s="82"/>
    </row>
    <row r="185" spans="1:56" x14ac:dyDescent="0.2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2"/>
      <c r="BD185" s="82"/>
    </row>
    <row r="186" spans="1:56" x14ac:dyDescent="0.25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2"/>
      <c r="BD186" s="82"/>
    </row>
    <row r="187" spans="1:56" x14ac:dyDescent="0.25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2"/>
      <c r="BD187" s="82"/>
    </row>
    <row r="188" spans="1:56" x14ac:dyDescent="0.25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2"/>
      <c r="BD188" s="82"/>
    </row>
    <row r="189" spans="1:56" x14ac:dyDescent="0.25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2"/>
      <c r="BD189" s="82"/>
    </row>
    <row r="190" spans="1:56" x14ac:dyDescent="0.25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2"/>
      <c r="BD190" s="82"/>
    </row>
    <row r="191" spans="1:56" x14ac:dyDescent="0.25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2"/>
      <c r="BD191" s="82"/>
    </row>
    <row r="192" spans="1:56" x14ac:dyDescent="0.25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82"/>
      <c r="BC192" s="82"/>
      <c r="BD192" s="82"/>
    </row>
    <row r="193" spans="1:56" x14ac:dyDescent="0.25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82"/>
      <c r="BC193" s="82"/>
      <c r="BD193" s="82"/>
    </row>
    <row r="194" spans="1:5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  <c r="AR194" s="82"/>
      <c r="AS194" s="82"/>
      <c r="AT194" s="82"/>
      <c r="AU194" s="82"/>
      <c r="AV194" s="82"/>
      <c r="AW194" s="82"/>
      <c r="AX194" s="82"/>
      <c r="AY194" s="82"/>
      <c r="AZ194" s="82"/>
      <c r="BA194" s="82"/>
      <c r="BB194" s="82"/>
      <c r="BC194" s="82"/>
      <c r="BD194" s="82"/>
    </row>
    <row r="195" spans="1:5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</row>
    <row r="196" spans="1:5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</row>
    <row r="197" spans="1:5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</row>
    <row r="198" spans="1:5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</row>
    <row r="199" spans="1:5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</row>
    <row r="200" spans="1:5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</row>
    <row r="201" spans="1:5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</row>
    <row r="202" spans="1:5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</sheetData>
  <sheetProtection algorithmName="SHA-512" hashValue="VlZQDzT06JjHHIB7A6XZ1/pa1FKAFpf2zYuWV/TiEKvOFQvnCWW1fw5POBDdh7aH8IYCuZn/AbjfYFvg2+PUmw==" saltValue="mZFgEZIYScZ6HY9eKKjN2w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BC190"/>
  <sheetViews>
    <sheetView zoomScaleNormal="100" workbookViewId="0">
      <selection activeCell="A41" sqref="A41:XFD41"/>
    </sheetView>
  </sheetViews>
  <sheetFormatPr defaultRowHeight="15" x14ac:dyDescent="0.25"/>
  <cols>
    <col min="1" max="1" width="2.7109375" style="2" customWidth="1"/>
    <col min="2" max="2" width="3.28515625" style="2" customWidth="1"/>
    <col min="3" max="3" width="29.7109375" style="2" customWidth="1"/>
    <col min="4" max="4" width="8.28515625" style="2" customWidth="1"/>
    <col min="5" max="5" width="24.7109375" style="2" customWidth="1"/>
    <col min="6" max="6" width="5.5703125" style="2" customWidth="1"/>
    <col min="7" max="7" width="12.7109375" style="2" customWidth="1"/>
    <col min="8" max="8" width="21.28515625" style="2" customWidth="1"/>
    <col min="9" max="9" width="9" style="2" customWidth="1"/>
    <col min="10" max="12" width="0.85546875" style="2" customWidth="1"/>
    <col min="13" max="13" width="20.7109375" style="2" customWidth="1"/>
    <col min="14" max="14" width="10.7109375" style="2" customWidth="1"/>
    <col min="15" max="15" width="2.7109375" style="2" customWidth="1"/>
    <col min="16" max="19" width="0" style="2" hidden="1" customWidth="1"/>
    <col min="20" max="20" width="9.140625" style="2"/>
    <col min="21" max="21" width="25.7109375" style="2" customWidth="1"/>
    <col min="22" max="22" width="1.28515625" style="2" customWidth="1"/>
    <col min="23" max="23" width="9.140625" style="2"/>
    <col min="24" max="24" width="25.7109375" style="2" customWidth="1"/>
    <col min="25" max="16384" width="9.140625" style="2"/>
  </cols>
  <sheetData>
    <row r="1" spans="1:55" ht="99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3"/>
      <c r="X1" s="1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7.100000000000001" customHeight="1" thickBot="1" x14ac:dyDescent="0.3">
      <c r="A2" s="1"/>
      <c r="B2" s="3"/>
      <c r="C2" s="4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3"/>
      <c r="X2" s="13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7.100000000000001" customHeight="1" thickBot="1" x14ac:dyDescent="0.35">
      <c r="A3" s="1"/>
      <c r="B3" s="6"/>
      <c r="C3" s="88" t="s">
        <v>27</v>
      </c>
      <c r="D3" s="89"/>
      <c r="E3" s="90"/>
      <c r="F3" s="13"/>
      <c r="G3" s="13"/>
      <c r="H3" s="13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17.100000000000001" customHeight="1" thickBot="1" x14ac:dyDescent="0.45">
      <c r="A4" s="1"/>
      <c r="B4" s="6"/>
      <c r="C4" s="53" t="s">
        <v>17</v>
      </c>
      <c r="D4" s="12"/>
      <c r="E4" s="54" t="s">
        <v>19</v>
      </c>
      <c r="F4" s="7"/>
      <c r="G4" s="8"/>
      <c r="H4" s="9"/>
      <c r="I4" s="10"/>
      <c r="J4" s="11"/>
      <c r="K4" s="11"/>
      <c r="L4" s="11"/>
      <c r="M4" s="11"/>
      <c r="N4" s="1"/>
      <c r="O4" s="1"/>
      <c r="P4" s="1"/>
      <c r="Q4" s="1"/>
      <c r="R4" s="1"/>
      <c r="S4" s="1"/>
      <c r="T4" s="91" t="str">
        <f>C3</f>
        <v>TERMOPAR TIPO T Norma E230 - 02 Table 46</v>
      </c>
      <c r="U4" s="91"/>
      <c r="V4" s="91"/>
      <c r="W4" s="91"/>
      <c r="X4" s="9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7.100000000000001" customHeight="1" thickBot="1" x14ac:dyDescent="0.35">
      <c r="A5" s="1"/>
      <c r="B5" s="6"/>
      <c r="C5" s="55" t="s">
        <v>18</v>
      </c>
      <c r="D5" s="12"/>
      <c r="E5" s="56" t="s">
        <v>24</v>
      </c>
      <c r="F5" s="13"/>
      <c r="G5" s="13"/>
      <c r="H5" s="13"/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92" t="str">
        <f>E4</f>
        <v>-200°C to 0,0°C</v>
      </c>
      <c r="U5" s="92"/>
      <c r="V5" s="15"/>
      <c r="W5" s="92" t="str">
        <f>E35</f>
        <v>0,0°C to 400°C</v>
      </c>
      <c r="X5" s="92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17.100000000000001" customHeight="1" x14ac:dyDescent="0.4">
      <c r="A6" s="1"/>
      <c r="B6" s="6"/>
      <c r="C6" s="4"/>
      <c r="D6" s="1"/>
      <c r="E6" s="1"/>
      <c r="F6" s="13"/>
      <c r="G6" s="13"/>
      <c r="H6" s="13"/>
      <c r="I6" s="14"/>
      <c r="J6" s="1"/>
      <c r="K6" s="1"/>
      <c r="L6" s="1"/>
      <c r="M6" s="50" t="s">
        <v>0</v>
      </c>
      <c r="N6" s="51" t="s">
        <v>16</v>
      </c>
      <c r="O6" s="1"/>
      <c r="P6" s="1"/>
      <c r="Q6" s="1"/>
      <c r="R6" s="1"/>
      <c r="S6" s="1"/>
      <c r="T6" s="57" t="s">
        <v>1</v>
      </c>
      <c r="U6" s="27">
        <f>E14</f>
        <v>0</v>
      </c>
      <c r="V6" s="1"/>
      <c r="W6" s="57" t="s">
        <v>1</v>
      </c>
      <c r="X6" s="27">
        <f>E45</f>
        <v>0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17.100000000000001" customHeight="1" thickBot="1" x14ac:dyDescent="0.3">
      <c r="A7" s="1"/>
      <c r="B7" s="6"/>
      <c r="C7" s="13"/>
      <c r="D7" s="13"/>
      <c r="E7" s="16"/>
      <c r="F7" s="13"/>
      <c r="G7" s="13"/>
      <c r="H7" s="13"/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57" t="s">
        <v>2</v>
      </c>
      <c r="U7" s="27">
        <f t="shared" ref="U7:U13" si="0">E15</f>
        <v>25.949192</v>
      </c>
      <c r="V7" s="1"/>
      <c r="W7" s="57" t="s">
        <v>2</v>
      </c>
      <c r="X7" s="27">
        <f t="shared" ref="X7:X12" si="1">E46</f>
        <v>25.928000000000001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15.75" thickBot="1" x14ac:dyDescent="0.3">
      <c r="A8" s="1"/>
      <c r="B8" s="6"/>
      <c r="C8" s="93" t="s">
        <v>22</v>
      </c>
      <c r="D8" s="94"/>
      <c r="E8" s="95">
        <f>'Entrada de dados'!H11</f>
        <v>5.2279999999999998</v>
      </c>
      <c r="F8" s="96"/>
      <c r="G8" s="96"/>
      <c r="H8" s="17"/>
      <c r="I8" s="14"/>
      <c r="J8" s="1"/>
      <c r="K8" s="1"/>
      <c r="L8" s="1"/>
      <c r="M8" s="18">
        <v>-5.6029999999999998</v>
      </c>
      <c r="N8" s="19">
        <v>-200</v>
      </c>
      <c r="O8" s="1"/>
      <c r="P8" s="1"/>
      <c r="Q8" s="1"/>
      <c r="R8" s="1"/>
      <c r="S8" s="1"/>
      <c r="T8" s="57" t="s">
        <v>3</v>
      </c>
      <c r="U8" s="27">
        <f t="shared" si="0"/>
        <v>-0.21316967000000001</v>
      </c>
      <c r="V8" s="1"/>
      <c r="W8" s="57" t="s">
        <v>3</v>
      </c>
      <c r="X8" s="27">
        <f t="shared" si="1"/>
        <v>-0.76029610000000003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15.75" thickBot="1" x14ac:dyDescent="0.3">
      <c r="A9" s="1"/>
      <c r="B9" s="6"/>
      <c r="C9" s="13"/>
      <c r="D9" s="20"/>
      <c r="E9" s="16"/>
      <c r="F9" s="13"/>
      <c r="G9" s="13"/>
      <c r="H9" s="13"/>
      <c r="I9" s="14"/>
      <c r="J9" s="1"/>
      <c r="K9" s="1"/>
      <c r="L9" s="1"/>
      <c r="M9" s="18">
        <v>-4.6479999999999997</v>
      </c>
      <c r="N9" s="19">
        <v>-150</v>
      </c>
      <c r="O9" s="1"/>
      <c r="P9" s="1"/>
      <c r="Q9" s="1"/>
      <c r="R9" s="1"/>
      <c r="S9" s="1"/>
      <c r="T9" s="57" t="s">
        <v>4</v>
      </c>
      <c r="U9" s="27">
        <f t="shared" si="0"/>
        <v>0.79018692000000001</v>
      </c>
      <c r="V9" s="1"/>
      <c r="W9" s="57" t="s">
        <v>4</v>
      </c>
      <c r="X9" s="27">
        <f t="shared" si="1"/>
        <v>4.6377910000000001E-2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 ht="15.75" thickBot="1" x14ac:dyDescent="0.3">
      <c r="A10" s="1"/>
      <c r="B10" s="6"/>
      <c r="C10" s="13"/>
      <c r="D10" s="58" t="s">
        <v>20</v>
      </c>
      <c r="E10" s="97">
        <f>E14+E15*G15+E16*G16+E17*G17+E18*G18+E19*G19+E20*G20+E21*G21+E22*G22</f>
        <v>1628.5701452182689</v>
      </c>
      <c r="F10" s="98"/>
      <c r="G10" s="98"/>
      <c r="H10" s="21"/>
      <c r="I10" s="14"/>
      <c r="J10" s="1"/>
      <c r="K10" s="1"/>
      <c r="L10" s="1"/>
      <c r="M10" s="18">
        <v>-3.379</v>
      </c>
      <c r="N10" s="19">
        <v>-100</v>
      </c>
      <c r="O10" s="1"/>
      <c r="P10" s="1"/>
      <c r="Q10" s="1"/>
      <c r="R10" s="1"/>
      <c r="S10" s="1"/>
      <c r="T10" s="57" t="s">
        <v>5</v>
      </c>
      <c r="U10" s="27">
        <f t="shared" si="0"/>
        <v>0.42527777</v>
      </c>
      <c r="V10" s="1"/>
      <c r="W10" s="57" t="s">
        <v>5</v>
      </c>
      <c r="X10" s="27">
        <f t="shared" si="1"/>
        <v>-2.1653940000000002E-3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ht="15.75" thickBot="1" x14ac:dyDescent="0.3">
      <c r="A11" s="1"/>
      <c r="B11" s="6"/>
      <c r="C11" s="13"/>
      <c r="D11" s="61" t="s">
        <v>21</v>
      </c>
      <c r="E11" s="22">
        <f>E10</f>
        <v>1628.5701452182689</v>
      </c>
      <c r="F11" s="13"/>
      <c r="G11" s="13"/>
      <c r="H11" s="13"/>
      <c r="I11" s="14"/>
      <c r="J11" s="1"/>
      <c r="K11" s="1"/>
      <c r="L11" s="1"/>
      <c r="M11" s="18">
        <v>0</v>
      </c>
      <c r="N11" s="19">
        <v>0</v>
      </c>
      <c r="O11" s="1"/>
      <c r="P11" s="1"/>
      <c r="Q11" s="1"/>
      <c r="R11" s="1"/>
      <c r="S11" s="1"/>
      <c r="T11" s="57" t="s">
        <v>6</v>
      </c>
      <c r="U11" s="27">
        <f t="shared" si="0"/>
        <v>0.13304473</v>
      </c>
      <c r="V11" s="1"/>
      <c r="W11" s="57" t="s">
        <v>6</v>
      </c>
      <c r="X11" s="27">
        <f t="shared" si="1"/>
        <v>6.0481440000000003E-5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ht="15.75" thickBot="1" x14ac:dyDescent="0.3">
      <c r="A12" s="1"/>
      <c r="B12" s="6"/>
      <c r="C12" s="13"/>
      <c r="D12" s="61" t="s">
        <v>21</v>
      </c>
      <c r="E12" s="23">
        <f>E10</f>
        <v>1628.5701452182689</v>
      </c>
      <c r="F12" s="13"/>
      <c r="G12" s="13"/>
      <c r="H12" s="13"/>
      <c r="I12" s="14"/>
      <c r="J12" s="1"/>
      <c r="K12" s="1"/>
      <c r="L12" s="1"/>
      <c r="M12" s="24">
        <v>0.39100000000000001</v>
      </c>
      <c r="N12" s="25">
        <v>10</v>
      </c>
      <c r="O12" s="1"/>
      <c r="P12" s="1"/>
      <c r="Q12" s="1"/>
      <c r="R12" s="1"/>
      <c r="S12" s="1"/>
      <c r="T12" s="57" t="s">
        <v>7</v>
      </c>
      <c r="U12" s="27">
        <f t="shared" si="0"/>
        <v>2.0241446E-2</v>
      </c>
      <c r="V12" s="1"/>
      <c r="W12" s="57" t="s">
        <v>7</v>
      </c>
      <c r="X12" s="27">
        <f t="shared" si="1"/>
        <v>-7.2934220000000003E-7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x14ac:dyDescent="0.25">
      <c r="A13" s="1"/>
      <c r="B13" s="6"/>
      <c r="C13" s="13"/>
      <c r="D13" s="13"/>
      <c r="E13" s="13"/>
      <c r="F13" s="13"/>
      <c r="G13" s="13"/>
      <c r="H13" s="13"/>
      <c r="I13" s="14"/>
      <c r="J13" s="1"/>
      <c r="K13" s="1"/>
      <c r="L13" s="1"/>
      <c r="M13" s="24">
        <v>4.2789999999999999</v>
      </c>
      <c r="N13" s="25">
        <v>100</v>
      </c>
      <c r="O13" s="1"/>
      <c r="P13" s="1"/>
      <c r="Q13" s="1"/>
      <c r="R13" s="1"/>
      <c r="S13" s="1"/>
      <c r="T13" s="57" t="s">
        <v>8</v>
      </c>
      <c r="U13" s="27">
        <f t="shared" si="0"/>
        <v>1.2668171E-3</v>
      </c>
      <c r="V13" s="1"/>
      <c r="W13" s="26"/>
      <c r="X13" s="30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x14ac:dyDescent="0.25">
      <c r="A14" s="1"/>
      <c r="B14" s="6"/>
      <c r="C14" s="13"/>
      <c r="D14" s="57" t="s">
        <v>1</v>
      </c>
      <c r="E14" s="27">
        <v>0</v>
      </c>
      <c r="F14" s="13"/>
      <c r="G14" s="13"/>
      <c r="H14" s="13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26"/>
      <c r="U14" s="30"/>
      <c r="V14" s="1"/>
      <c r="W14" s="28"/>
      <c r="X14" s="29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ht="15.75" x14ac:dyDescent="0.3">
      <c r="A15" s="1"/>
      <c r="B15" s="6"/>
      <c r="C15" s="13"/>
      <c r="D15" s="57" t="s">
        <v>2</v>
      </c>
      <c r="E15" s="27">
        <v>25.949192</v>
      </c>
      <c r="F15" s="59" t="s">
        <v>10</v>
      </c>
      <c r="G15" s="99">
        <f>(POWER($E$8,1))</f>
        <v>5.2279999999999998</v>
      </c>
      <c r="H15" s="100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28"/>
      <c r="U15" s="29"/>
      <c r="V15" s="1"/>
      <c r="W15" s="28"/>
      <c r="X15" s="29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5" ht="15.75" x14ac:dyDescent="0.3">
      <c r="A16" s="1"/>
      <c r="B16" s="6"/>
      <c r="C16" s="13"/>
      <c r="D16" s="57" t="s">
        <v>3</v>
      </c>
      <c r="E16" s="27">
        <v>-0.21316967000000001</v>
      </c>
      <c r="F16" s="59" t="s">
        <v>11</v>
      </c>
      <c r="G16" s="99">
        <f>(POWER($E$8,2))</f>
        <v>27.331983999999999</v>
      </c>
      <c r="H16" s="100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28"/>
      <c r="U16" s="29"/>
      <c r="V16" s="1"/>
      <c r="W16" s="28"/>
      <c r="X16" s="29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ht="15.75" x14ac:dyDescent="0.3">
      <c r="A17" s="1"/>
      <c r="B17" s="6"/>
      <c r="C17" s="13"/>
      <c r="D17" s="57" t="s">
        <v>4</v>
      </c>
      <c r="E17" s="27">
        <v>0.79018692000000001</v>
      </c>
      <c r="F17" s="59" t="s">
        <v>12</v>
      </c>
      <c r="G17" s="99">
        <f>(POWER($E$8,3))</f>
        <v>142.89161235199998</v>
      </c>
      <c r="H17" s="100"/>
      <c r="I17" s="14"/>
      <c r="J17" s="1"/>
      <c r="K17" s="1"/>
      <c r="L17" s="1"/>
      <c r="M17" s="32"/>
      <c r="N17" s="3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ht="15.75" x14ac:dyDescent="0.3">
      <c r="A18" s="1"/>
      <c r="B18" s="6"/>
      <c r="C18" s="13"/>
      <c r="D18" s="57" t="s">
        <v>5</v>
      </c>
      <c r="E18" s="27">
        <v>0.42527777</v>
      </c>
      <c r="F18" s="59" t="s">
        <v>9</v>
      </c>
      <c r="G18" s="99">
        <f>(POWER($E$8,4))</f>
        <v>747.03734937625597</v>
      </c>
      <c r="H18" s="100"/>
      <c r="I18" s="14"/>
      <c r="J18" s="1"/>
      <c r="K18" s="1"/>
      <c r="L18" s="1"/>
      <c r="M18" s="13"/>
      <c r="N18" s="1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ht="15.75" x14ac:dyDescent="0.3">
      <c r="A19" s="1"/>
      <c r="B19" s="6"/>
      <c r="C19" s="13"/>
      <c r="D19" s="57" t="s">
        <v>6</v>
      </c>
      <c r="E19" s="27">
        <v>0.13304473</v>
      </c>
      <c r="F19" s="59" t="s">
        <v>13</v>
      </c>
      <c r="G19" s="99">
        <f>(POWER($E$8,5))</f>
        <v>3905.5112625390661</v>
      </c>
      <c r="H19" s="100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ht="15.75" x14ac:dyDescent="0.3">
      <c r="A20" s="1"/>
      <c r="B20" s="6"/>
      <c r="C20" s="13"/>
      <c r="D20" s="57" t="s">
        <v>7</v>
      </c>
      <c r="E20" s="27">
        <v>2.0241446E-2</v>
      </c>
      <c r="F20" s="59" t="s">
        <v>14</v>
      </c>
      <c r="G20" s="99">
        <f>(POWER($E$8,6))</f>
        <v>20418.012880554237</v>
      </c>
      <c r="H20" s="100"/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ht="15.75" x14ac:dyDescent="0.3">
      <c r="A21" s="1"/>
      <c r="B21" s="6"/>
      <c r="C21" s="13"/>
      <c r="D21" s="57" t="s">
        <v>8</v>
      </c>
      <c r="E21" s="27">
        <v>1.2668171E-3</v>
      </c>
      <c r="F21" s="59" t="s">
        <v>15</v>
      </c>
      <c r="G21" s="99">
        <f>(POWER($E$8,7))</f>
        <v>106745.37133953754</v>
      </c>
      <c r="H21" s="100"/>
      <c r="I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3"/>
      <c r="X21" s="1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ht="15.75" x14ac:dyDescent="0.3">
      <c r="A22" s="1"/>
      <c r="B22" s="6"/>
      <c r="C22" s="13"/>
      <c r="D22" s="26"/>
      <c r="E22" s="30"/>
      <c r="F22" s="35"/>
      <c r="G22" s="101"/>
      <c r="H22" s="101"/>
      <c r="I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3"/>
      <c r="X22" s="1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15.75" x14ac:dyDescent="0.3">
      <c r="A23" s="1"/>
      <c r="B23" s="6"/>
      <c r="C23" s="13"/>
      <c r="D23" s="28"/>
      <c r="E23" s="29"/>
      <c r="F23" s="43"/>
      <c r="G23" s="102"/>
      <c r="H23" s="102"/>
      <c r="I23" s="14"/>
      <c r="J23" s="3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3"/>
      <c r="X23" s="13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15.75" x14ac:dyDescent="0.3">
      <c r="A24" s="1"/>
      <c r="B24" s="6"/>
      <c r="C24" s="13"/>
      <c r="D24" s="28"/>
      <c r="E24" s="31"/>
      <c r="F24" s="43"/>
      <c r="G24" s="43"/>
      <c r="H24" s="44"/>
      <c r="I24" s="14"/>
      <c r="J24" s="3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ht="15.75" x14ac:dyDescent="0.3">
      <c r="A25" s="1"/>
      <c r="B25" s="6"/>
      <c r="C25" s="13"/>
      <c r="D25" s="13"/>
      <c r="E25" s="13"/>
      <c r="F25" s="43"/>
      <c r="G25" s="43"/>
      <c r="H25" s="44"/>
      <c r="I25" s="14"/>
      <c r="J25" s="3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16.5" thickBot="1" x14ac:dyDescent="0.35">
      <c r="A26" s="1"/>
      <c r="B26" s="36"/>
      <c r="C26" s="37"/>
      <c r="D26" s="37"/>
      <c r="E26" s="37"/>
      <c r="F26" s="38"/>
      <c r="G26" s="38"/>
      <c r="H26" s="39"/>
      <c r="I26" s="40"/>
      <c r="J26" s="3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ht="15.75" x14ac:dyDescent="0.3">
      <c r="A27" s="1"/>
      <c r="B27" s="4"/>
      <c r="C27" s="4"/>
      <c r="D27" s="4"/>
      <c r="E27" s="4"/>
      <c r="F27" s="41"/>
      <c r="G27" s="41"/>
      <c r="H27" s="42"/>
      <c r="I27" s="4"/>
      <c r="J27" s="3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ht="15.75" x14ac:dyDescent="0.3">
      <c r="A28" s="1"/>
      <c r="B28" s="13"/>
      <c r="C28" s="13"/>
      <c r="D28" s="13"/>
      <c r="E28" s="13"/>
      <c r="F28" s="43"/>
      <c r="G28" s="43"/>
      <c r="H28" s="44"/>
      <c r="I28" s="13"/>
      <c r="J28" s="3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ht="15.75" x14ac:dyDescent="0.3">
      <c r="A29" s="1"/>
      <c r="B29" s="13"/>
      <c r="C29" s="13"/>
      <c r="D29" s="13"/>
      <c r="E29" s="13"/>
      <c r="F29" s="43"/>
      <c r="G29" s="43"/>
      <c r="H29" s="44"/>
      <c r="I29" s="13"/>
      <c r="J29" s="3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ht="15.75" x14ac:dyDescent="0.3">
      <c r="A30" s="1"/>
      <c r="B30" s="13"/>
      <c r="C30" s="13"/>
      <c r="D30" s="13"/>
      <c r="E30" s="13"/>
      <c r="F30" s="43"/>
      <c r="G30" s="43"/>
      <c r="H30" s="44"/>
      <c r="I30" s="13"/>
      <c r="J30" s="3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x14ac:dyDescent="0.25">
      <c r="A31" s="1"/>
      <c r="B31" s="13"/>
      <c r="C31" s="13"/>
      <c r="D31" s="13"/>
      <c r="E31" s="13"/>
      <c r="F31" s="13"/>
      <c r="G31" s="13"/>
      <c r="H31" s="13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ht="15.75" thickBot="1" x14ac:dyDescent="0.3">
      <c r="A32" s="1"/>
      <c r="B32" s="13"/>
      <c r="C32" s="13"/>
      <c r="D32" s="13"/>
      <c r="E32" s="13"/>
      <c r="F32" s="13"/>
      <c r="G32" s="13"/>
      <c r="H32" s="13"/>
      <c r="I32" s="1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ht="17.100000000000001" customHeight="1" thickBot="1" x14ac:dyDescent="0.3">
      <c r="A33" s="1"/>
      <c r="B33" s="3"/>
      <c r="C33" s="4"/>
      <c r="D33" s="4"/>
      <c r="E33" s="4"/>
      <c r="F33" s="4"/>
      <c r="G33" s="4"/>
      <c r="H33" s="4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ht="17.100000000000001" customHeight="1" thickBot="1" x14ac:dyDescent="0.35">
      <c r="A34" s="1"/>
      <c r="B34" s="6"/>
      <c r="C34" s="88" t="s">
        <v>27</v>
      </c>
      <c r="D34" s="89"/>
      <c r="E34" s="90"/>
      <c r="F34" s="13"/>
      <c r="G34" s="13"/>
      <c r="H34" s="13"/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ht="17.100000000000001" customHeight="1" thickBot="1" x14ac:dyDescent="0.45">
      <c r="A35" s="1"/>
      <c r="B35" s="6"/>
      <c r="C35" s="60" t="s">
        <v>17</v>
      </c>
      <c r="D35" s="12"/>
      <c r="E35" s="54" t="s">
        <v>25</v>
      </c>
      <c r="F35" s="7"/>
      <c r="G35" s="45"/>
      <c r="H35" s="13"/>
      <c r="I35" s="1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ht="17.100000000000001" customHeight="1" thickBot="1" x14ac:dyDescent="0.35">
      <c r="A36" s="1"/>
      <c r="B36" s="6"/>
      <c r="C36" s="55" t="s">
        <v>18</v>
      </c>
      <c r="D36" s="12"/>
      <c r="E36" s="56" t="s">
        <v>26</v>
      </c>
      <c r="F36" s="13"/>
      <c r="G36" s="13"/>
      <c r="H36" s="13"/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ht="17.100000000000001" customHeight="1" x14ac:dyDescent="0.4">
      <c r="A37" s="1"/>
      <c r="B37" s="6"/>
      <c r="C37" s="4"/>
      <c r="D37" s="1"/>
      <c r="E37" s="1"/>
      <c r="F37" s="13"/>
      <c r="G37" s="13"/>
      <c r="H37" s="13"/>
      <c r="I37" s="14"/>
      <c r="J37" s="1"/>
      <c r="K37" s="1"/>
      <c r="L37" s="1"/>
      <c r="M37" s="50" t="s">
        <v>0</v>
      </c>
      <c r="N37" s="51" t="s">
        <v>16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ht="17.100000000000001" customHeight="1" thickBot="1" x14ac:dyDescent="0.3">
      <c r="A38" s="1"/>
      <c r="B38" s="6"/>
      <c r="C38" s="13"/>
      <c r="D38" s="13"/>
      <c r="E38" s="16"/>
      <c r="F38" s="13"/>
      <c r="G38" s="13"/>
      <c r="H38" s="13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ht="15" customHeight="1" thickBot="1" x14ac:dyDescent="0.3">
      <c r="A39" s="1"/>
      <c r="B39" s="6"/>
      <c r="C39" s="93" t="s">
        <v>22</v>
      </c>
      <c r="D39" s="94"/>
      <c r="E39" s="95">
        <f>'Entrada de dados'!H11</f>
        <v>5.2279999999999998</v>
      </c>
      <c r="F39" s="96"/>
      <c r="G39" s="96"/>
      <c r="H39" s="17"/>
      <c r="I39" s="14"/>
      <c r="J39" s="1"/>
      <c r="K39" s="1"/>
      <c r="L39" s="1"/>
      <c r="M39" s="24">
        <v>-3.379</v>
      </c>
      <c r="N39" s="25">
        <v>-100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ht="15.75" thickBot="1" x14ac:dyDescent="0.3">
      <c r="A40" s="1"/>
      <c r="B40" s="6"/>
      <c r="C40" s="13"/>
      <c r="D40" s="20"/>
      <c r="E40" s="16"/>
      <c r="F40" s="13"/>
      <c r="G40" s="13"/>
      <c r="H40" s="13"/>
      <c r="I40" s="14"/>
      <c r="J40" s="1"/>
      <c r="K40" s="1"/>
      <c r="L40" s="1"/>
      <c r="M40" s="24">
        <v>-0.75700000000000001</v>
      </c>
      <c r="N40" s="25">
        <v>-20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ht="15.75" thickBot="1" x14ac:dyDescent="0.3">
      <c r="A41" s="1"/>
      <c r="B41" s="6"/>
      <c r="C41" s="13"/>
      <c r="D41" s="58" t="s">
        <v>20</v>
      </c>
      <c r="E41" s="97">
        <f>E45+E46*G46+E47*G47+E48*G48+E49*G49+E50*G50+E51*G51+E52*G52+E53*G53+E54*G54</f>
        <v>120.00188652949895</v>
      </c>
      <c r="F41" s="98"/>
      <c r="G41" s="98"/>
      <c r="H41" s="21"/>
      <c r="I41" s="14"/>
      <c r="J41" s="1"/>
      <c r="K41" s="1"/>
      <c r="L41" s="1"/>
      <c r="M41" s="18">
        <v>0</v>
      </c>
      <c r="N41" s="19">
        <v>0</v>
      </c>
      <c r="O41" s="1"/>
      <c r="P41" s="1"/>
      <c r="Q41" s="1"/>
      <c r="R41" s="1"/>
      <c r="S41" s="1"/>
      <c r="T41" s="1"/>
      <c r="U41" s="1"/>
      <c r="V41" s="1"/>
      <c r="W41" s="13"/>
      <c r="X41" s="13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ht="15.75" thickBot="1" x14ac:dyDescent="0.3">
      <c r="A42" s="1"/>
      <c r="B42" s="6"/>
      <c r="C42" s="13"/>
      <c r="D42" s="61" t="s">
        <v>21</v>
      </c>
      <c r="E42" s="22">
        <f>E41</f>
        <v>120.00188652949895</v>
      </c>
      <c r="F42" s="13"/>
      <c r="G42" s="13"/>
      <c r="H42" s="13"/>
      <c r="I42" s="14"/>
      <c r="J42" s="1"/>
      <c r="K42" s="1"/>
      <c r="L42" s="1"/>
      <c r="M42" s="18">
        <v>9.2880000000000003</v>
      </c>
      <c r="N42" s="19">
        <v>200</v>
      </c>
      <c r="O42" s="1"/>
      <c r="P42" s="1"/>
      <c r="Q42" s="1"/>
      <c r="R42" s="1"/>
      <c r="S42" s="1"/>
      <c r="T42" s="1"/>
      <c r="U42" s="1"/>
      <c r="V42" s="1"/>
      <c r="W42" s="13"/>
      <c r="X42" s="13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ht="15.75" thickBot="1" x14ac:dyDescent="0.3">
      <c r="A43" s="1"/>
      <c r="B43" s="6"/>
      <c r="C43" s="13"/>
      <c r="D43" s="61" t="s">
        <v>21</v>
      </c>
      <c r="E43" s="23">
        <f>E41</f>
        <v>120.00188652949895</v>
      </c>
      <c r="F43" s="13"/>
      <c r="G43" s="13"/>
      <c r="H43" s="13"/>
      <c r="I43" s="14"/>
      <c r="J43" s="1"/>
      <c r="K43" s="1"/>
      <c r="L43" s="1"/>
      <c r="M43" s="18">
        <v>14.862</v>
      </c>
      <c r="N43" s="19">
        <v>300</v>
      </c>
      <c r="O43" s="1"/>
      <c r="P43" s="1"/>
      <c r="Q43" s="1"/>
      <c r="R43" s="1"/>
      <c r="S43" s="1"/>
      <c r="T43" s="1"/>
      <c r="U43" s="1"/>
      <c r="V43" s="1"/>
      <c r="W43" s="13"/>
      <c r="X43" s="13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x14ac:dyDescent="0.25">
      <c r="A44" s="1"/>
      <c r="B44" s="6"/>
      <c r="C44" s="13"/>
      <c r="D44" s="13"/>
      <c r="E44" s="13"/>
      <c r="F44" s="13"/>
      <c r="G44" s="13"/>
      <c r="H44" s="13"/>
      <c r="I44" s="14"/>
      <c r="J44" s="1"/>
      <c r="K44" s="1"/>
      <c r="L44" s="1"/>
      <c r="M44" s="18">
        <v>20.872</v>
      </c>
      <c r="N44" s="19">
        <v>400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x14ac:dyDescent="0.25">
      <c r="A45" s="1"/>
      <c r="B45" s="6"/>
      <c r="C45" s="13"/>
      <c r="D45" s="57" t="s">
        <v>1</v>
      </c>
      <c r="E45" s="27">
        <v>0</v>
      </c>
      <c r="F45" s="13"/>
      <c r="G45" s="13"/>
      <c r="H45" s="13"/>
      <c r="I45" s="14"/>
      <c r="J45" s="1"/>
      <c r="K45" s="1"/>
      <c r="L45" s="1"/>
      <c r="M45" s="46"/>
      <c r="N45" s="4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ht="15.75" x14ac:dyDescent="0.3">
      <c r="A46" s="1"/>
      <c r="B46" s="6"/>
      <c r="C46" s="13"/>
      <c r="D46" s="57" t="s">
        <v>2</v>
      </c>
      <c r="E46" s="27">
        <v>25.928000000000001</v>
      </c>
      <c r="F46" s="59" t="s">
        <v>10</v>
      </c>
      <c r="G46" s="99">
        <f>(POWER($E$39,1))</f>
        <v>5.2279999999999998</v>
      </c>
      <c r="H46" s="100"/>
      <c r="I46" s="14"/>
      <c r="J46" s="1"/>
      <c r="K46" s="1"/>
      <c r="L46" s="1"/>
      <c r="M46" s="32"/>
      <c r="N46" s="3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ht="15.75" x14ac:dyDescent="0.3">
      <c r="A47" s="1"/>
      <c r="B47" s="6"/>
      <c r="C47" s="13"/>
      <c r="D47" s="57" t="s">
        <v>3</v>
      </c>
      <c r="E47" s="27">
        <v>-0.76029610000000003</v>
      </c>
      <c r="F47" s="59" t="s">
        <v>11</v>
      </c>
      <c r="G47" s="99">
        <f>(POWER($E$39,2))</f>
        <v>27.331983999999999</v>
      </c>
      <c r="H47" s="100"/>
      <c r="I47" s="14"/>
      <c r="J47" s="1"/>
      <c r="K47" s="1"/>
      <c r="L47" s="1"/>
      <c r="M47" s="32"/>
      <c r="N47" s="3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ht="15.75" x14ac:dyDescent="0.3">
      <c r="A48" s="1"/>
      <c r="B48" s="6"/>
      <c r="C48" s="13"/>
      <c r="D48" s="57" t="s">
        <v>4</v>
      </c>
      <c r="E48" s="27">
        <v>4.6377910000000001E-2</v>
      </c>
      <c r="F48" s="59" t="s">
        <v>12</v>
      </c>
      <c r="G48" s="99">
        <f>(POWER($E$39,3))</f>
        <v>142.89161235199998</v>
      </c>
      <c r="H48" s="100"/>
      <c r="I48" s="14"/>
      <c r="J48" s="1"/>
      <c r="K48" s="1"/>
      <c r="L48" s="1"/>
      <c r="M48" s="32"/>
      <c r="N48" s="3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ht="15.75" x14ac:dyDescent="0.3">
      <c r="A49" s="1"/>
      <c r="B49" s="6"/>
      <c r="C49" s="13"/>
      <c r="D49" s="57" t="s">
        <v>5</v>
      </c>
      <c r="E49" s="27">
        <v>-2.1653940000000002E-3</v>
      </c>
      <c r="F49" s="59" t="s">
        <v>9</v>
      </c>
      <c r="G49" s="99">
        <f>(POWER($E$39,4))</f>
        <v>747.03734937625597</v>
      </c>
      <c r="H49" s="100"/>
      <c r="I49" s="1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ht="15.75" x14ac:dyDescent="0.3">
      <c r="A50" s="1"/>
      <c r="B50" s="6"/>
      <c r="C50" s="13"/>
      <c r="D50" s="57" t="s">
        <v>6</v>
      </c>
      <c r="E50" s="27">
        <v>6.0481440000000003E-5</v>
      </c>
      <c r="F50" s="59" t="s">
        <v>13</v>
      </c>
      <c r="G50" s="99">
        <f>(POWER($E$39,5))</f>
        <v>3905.5112625390661</v>
      </c>
      <c r="H50" s="100"/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ht="15.75" x14ac:dyDescent="0.3">
      <c r="A51" s="1"/>
      <c r="B51" s="6"/>
      <c r="C51" s="13"/>
      <c r="D51" s="57" t="s">
        <v>7</v>
      </c>
      <c r="E51" s="27">
        <v>-7.2934220000000003E-7</v>
      </c>
      <c r="F51" s="59" t="s">
        <v>14</v>
      </c>
      <c r="G51" s="99">
        <f>(POWER($E$39,6))</f>
        <v>20418.012880554237</v>
      </c>
      <c r="H51" s="100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ht="15.75" x14ac:dyDescent="0.3">
      <c r="A52" s="1"/>
      <c r="B52" s="6"/>
      <c r="C52" s="13"/>
      <c r="D52" s="26"/>
      <c r="E52" s="30"/>
      <c r="F52" s="35"/>
      <c r="G52" s="101"/>
      <c r="H52" s="101"/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5.75" x14ac:dyDescent="0.3">
      <c r="A53" s="1"/>
      <c r="B53" s="6"/>
      <c r="C53" s="13"/>
      <c r="D53" s="28"/>
      <c r="E53" s="29"/>
      <c r="F53" s="43"/>
      <c r="G53" s="102"/>
      <c r="H53" s="102"/>
      <c r="I53" s="14"/>
      <c r="J53" s="1"/>
      <c r="K53" s="1"/>
      <c r="L53" s="48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5.75" x14ac:dyDescent="0.3">
      <c r="A54" s="1"/>
      <c r="B54" s="6"/>
      <c r="C54" s="13"/>
      <c r="D54" s="28"/>
      <c r="E54" s="29"/>
      <c r="F54" s="43"/>
      <c r="G54" s="102"/>
      <c r="H54" s="102"/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5.75" x14ac:dyDescent="0.3">
      <c r="A55" s="1"/>
      <c r="B55" s="6"/>
      <c r="C55" s="13"/>
      <c r="D55" s="28"/>
      <c r="E55" s="31"/>
      <c r="F55" s="43"/>
      <c r="G55" s="43"/>
      <c r="H55" s="44"/>
      <c r="I55" s="14"/>
      <c r="J55" s="1"/>
      <c r="K55" s="1"/>
      <c r="L55" s="49"/>
      <c r="M55" s="4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5.75" x14ac:dyDescent="0.3">
      <c r="A56" s="1"/>
      <c r="B56" s="6"/>
      <c r="C56" s="13"/>
      <c r="D56" s="13"/>
      <c r="E56" s="13"/>
      <c r="F56" s="43"/>
      <c r="G56" s="43"/>
      <c r="H56" s="44"/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5.75" thickBot="1" x14ac:dyDescent="0.3">
      <c r="A57" s="1"/>
      <c r="B57" s="36"/>
      <c r="C57" s="37"/>
      <c r="D57" s="37"/>
      <c r="E57" s="37"/>
      <c r="F57" s="37"/>
      <c r="G57" s="37"/>
      <c r="H57" s="37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x14ac:dyDescent="0.25">
      <c r="A58" s="1"/>
      <c r="B58" s="13"/>
      <c r="C58" s="13"/>
      <c r="D58" s="13"/>
      <c r="E58" s="13"/>
      <c r="F58" s="13"/>
      <c r="G58" s="13"/>
      <c r="H58" s="13"/>
      <c r="I58" s="1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x14ac:dyDescent="0.25">
      <c r="A59" s="1"/>
      <c r="B59" s="13"/>
      <c r="C59" s="13"/>
      <c r="D59" s="13"/>
      <c r="E59" s="13"/>
      <c r="F59" s="13"/>
      <c r="G59" s="13"/>
      <c r="H59" s="13"/>
      <c r="I59" s="1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x14ac:dyDescent="0.25">
      <c r="A60" s="1"/>
      <c r="B60" s="13"/>
      <c r="C60" s="13"/>
      <c r="D60" s="13"/>
      <c r="E60" s="13"/>
      <c r="F60" s="13"/>
      <c r="G60" s="13"/>
      <c r="H60" s="13"/>
      <c r="I60" s="1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x14ac:dyDescent="0.25">
      <c r="A61" s="1"/>
      <c r="B61" s="13"/>
      <c r="C61" s="13"/>
      <c r="D61" s="13"/>
      <c r="E61" s="13"/>
      <c r="F61" s="13"/>
      <c r="G61" s="13"/>
      <c r="H61" s="13"/>
      <c r="I61" s="1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x14ac:dyDescent="0.25">
      <c r="A62" s="1"/>
      <c r="B62" s="13"/>
      <c r="C62" s="13"/>
      <c r="D62" s="13"/>
      <c r="E62" s="13"/>
      <c r="F62" s="13"/>
      <c r="G62" s="13"/>
      <c r="H62" s="13"/>
      <c r="I62" s="1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1:5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1:5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1:5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1:5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1:5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1:5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1:5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1:5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1:5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1:5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1:5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1:5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1:5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1:5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1:5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1:5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1:5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1:5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1:5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1:5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1:5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1:5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1:5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</row>
    <row r="153" spans="1:5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  <row r="154" spans="1:5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</row>
    <row r="155" spans="1:5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</row>
    <row r="156" spans="1:5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1:5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1:5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1:5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</row>
    <row r="161" spans="1:5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</row>
    <row r="162" spans="1:5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</row>
    <row r="163" spans="1:5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</row>
    <row r="164" spans="1:5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</row>
    <row r="165" spans="1:5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</row>
    <row r="166" spans="1:5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</row>
    <row r="167" spans="1:5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</row>
    <row r="168" spans="1:5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</row>
    <row r="169" spans="1:5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</row>
    <row r="170" spans="1:5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</row>
    <row r="171" spans="1:5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</row>
    <row r="172" spans="1:5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</row>
    <row r="173" spans="1:5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</row>
    <row r="174" spans="1:5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</row>
    <row r="175" spans="1:5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</row>
    <row r="176" spans="1:5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1:5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1:5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  <row r="180" spans="1:5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1:5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</row>
    <row r="182" spans="1:5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</row>
    <row r="183" spans="1:5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</row>
    <row r="184" spans="1:5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</row>
    <row r="185" spans="1:5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</row>
    <row r="186" spans="1:5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</row>
    <row r="187" spans="1:5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</row>
    <row r="188" spans="1:5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</row>
    <row r="189" spans="1:5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</row>
    <row r="190" spans="1:5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</row>
  </sheetData>
  <sheetProtection algorithmName="SHA-512" hashValue="hwp4gulKOev43M23EU0oJu5S93u8kEykgLqUEITzqPUruclQVvkXlhJyVYMUqBx9Sxc8+CJDKgPpV59ep+RMUQ==" saltValue="WIXXZCZ02nq2FfEW1jbkew==" spinCount="100000" sheet="1" objects="1" scenarios="1" selectLockedCells="1" selectUnlockedCells="1"/>
  <mergeCells count="29">
    <mergeCell ref="G51:H51"/>
    <mergeCell ref="G52:H52"/>
    <mergeCell ref="G53:H53"/>
    <mergeCell ref="G54:H54"/>
    <mergeCell ref="E41:G41"/>
    <mergeCell ref="G46:H46"/>
    <mergeCell ref="G47:H47"/>
    <mergeCell ref="G48:H48"/>
    <mergeCell ref="G49:H49"/>
    <mergeCell ref="G50:H50"/>
    <mergeCell ref="C39:D39"/>
    <mergeCell ref="E39:G39"/>
    <mergeCell ref="E10:G10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C34:E34"/>
    <mergeCell ref="C3:E3"/>
    <mergeCell ref="T4:X4"/>
    <mergeCell ref="T5:U5"/>
    <mergeCell ref="W5:X5"/>
    <mergeCell ref="C8:D8"/>
    <mergeCell ref="E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T CuCo Milivoltagem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2020-02-29T21:03:42Z</dcterms:modified>
</cp:coreProperties>
</file>